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.sharepoint.com/sites/edrms/groups/Finance/Finance all relevant files/Month End Schedules 2023-24/Transparency Data/"/>
    </mc:Choice>
  </mc:AlternateContent>
  <xr:revisionPtr revIDLastSave="245" documentId="8_{7203DEAE-E1EB-4495-B6CB-EF7CBC27B6A1}" xr6:coauthVersionLast="47" xr6:coauthVersionMax="47" xr10:uidLastSave="{3F3A467B-DCEE-483C-AC74-445D81A25A8E}"/>
  <bookViews>
    <workbookView xWindow="-110" yWindow="-110" windowWidth="22780" windowHeight="14660" xr2:uid="{766AFC54-E203-4DE1-AD2E-0D77BDEBA329}"/>
  </bookViews>
  <sheets>
    <sheet name="Mar 24" sheetId="14" r:id="rId1"/>
    <sheet name="Feb 24" sheetId="13" r:id="rId2"/>
    <sheet name="Jan 24" sheetId="12" r:id="rId3"/>
    <sheet name="Dec 23" sheetId="11" r:id="rId4"/>
    <sheet name="Nov 23" sheetId="10" r:id="rId5"/>
    <sheet name="Oct 23" sheetId="9" r:id="rId6"/>
    <sheet name="Sep 23" sheetId="8" r:id="rId7"/>
    <sheet name="Aug 23" sheetId="7" r:id="rId8"/>
    <sheet name="Jul 23" sheetId="6" r:id="rId9"/>
    <sheet name="Jun 23" sheetId="3" r:id="rId10"/>
    <sheet name="May 23" sheetId="2" r:id="rId11"/>
    <sheet name="Apr 23" sheetId="1" r:id="rId12"/>
  </sheets>
  <definedNames>
    <definedName name="_xlnm._FilterDatabase" localSheetId="11" hidden="1">'Apr 23'!$A$1:$J$11</definedName>
    <definedName name="_xlnm._FilterDatabase" localSheetId="7" hidden="1">'Aug 23'!$A$1:$J$1</definedName>
    <definedName name="_xlnm._FilterDatabase" localSheetId="2" hidden="1">'Feb 24'!$A$18:$J$18</definedName>
    <definedName name="_xlnm._FilterDatabase" localSheetId="8" hidden="1">'Jul 23'!$A$1:$J$1</definedName>
    <definedName name="_xlnm._FilterDatabase" localSheetId="9" hidden="1">'Jun 23'!$A$1:$J$10</definedName>
    <definedName name="_xlnm._FilterDatabase" localSheetId="10" hidden="1">'May 23'!$A$1:$J$12</definedName>
    <definedName name="_xlnm._FilterDatabase" localSheetId="5" hidden="1">'Oct 23'!$A$1:$J$1</definedName>
    <definedName name="_xlnm._FilterDatabase" localSheetId="6" hidden="1">'Sep 23'!$A$1:$J$1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2" l="1"/>
  <c r="C13" i="12"/>
  <c r="C12" i="12"/>
  <c r="C11" i="12"/>
  <c r="C6" i="12"/>
  <c r="C7" i="12"/>
  <c r="C10" i="12"/>
  <c r="C9" i="12"/>
  <c r="C5" i="12"/>
  <c r="C4" i="12"/>
  <c r="C8" i="12"/>
  <c r="C3" i="12"/>
  <c r="C2" i="12"/>
  <c r="C10" i="3"/>
  <c r="C9" i="3"/>
  <c r="C6" i="3"/>
  <c r="C3" i="3"/>
  <c r="C5" i="3"/>
  <c r="C2" i="3"/>
  <c r="C4" i="3"/>
  <c r="C8" i="3"/>
  <c r="C7" i="3"/>
  <c r="C7" i="2"/>
  <c r="C8" i="2"/>
  <c r="C12" i="2"/>
  <c r="C9" i="2"/>
  <c r="C11" i="2"/>
  <c r="C10" i="2"/>
  <c r="C6" i="2"/>
  <c r="C5" i="2"/>
  <c r="C4" i="2"/>
  <c r="C3" i="2"/>
  <c r="C2" i="2"/>
  <c r="C11" i="1"/>
  <c r="C8" i="1"/>
  <c r="C5" i="1"/>
  <c r="C4" i="1"/>
  <c r="C9" i="1"/>
  <c r="C10" i="1"/>
  <c r="C2" i="1"/>
  <c r="C3" i="1"/>
  <c r="C6" i="1"/>
  <c r="C7" i="1"/>
</calcChain>
</file>

<file path=xl/sharedStrings.xml><?xml version="1.0" encoding="utf-8"?>
<sst xmlns="http://schemas.openxmlformats.org/spreadsheetml/2006/main" count="1390" uniqueCount="407">
  <si>
    <t>Department Family</t>
  </si>
  <si>
    <t>Entity</t>
  </si>
  <si>
    <t>TRX Date</t>
  </si>
  <si>
    <t>Account Description</t>
  </si>
  <si>
    <t>Expense Area</t>
  </si>
  <si>
    <t>Supplier</t>
  </si>
  <si>
    <t>Reference</t>
  </si>
  <si>
    <t>Value</t>
  </si>
  <si>
    <t>Department</t>
  </si>
  <si>
    <t>Originating Document Number</t>
  </si>
  <si>
    <t>DHSC</t>
  </si>
  <si>
    <t>HTA</t>
  </si>
  <si>
    <t>Staff Welfare</t>
  </si>
  <si>
    <t>Recruitment Costs - CEO</t>
  </si>
  <si>
    <t>Consultancy Costs - CEO</t>
  </si>
  <si>
    <t>Training - Board Members</t>
  </si>
  <si>
    <t>Policy, Strategy &amp; Communicat-Seconded Staff costs</t>
  </si>
  <si>
    <t>Projects-website</t>
  </si>
  <si>
    <t>Training for Independant Assessors</t>
  </si>
  <si>
    <t>Inspection - Regulation-ROH-IS</t>
  </si>
  <si>
    <t>-NHSBT</t>
  </si>
  <si>
    <t>Shared Resources</t>
  </si>
  <si>
    <t>Travel and Subsistence - Resources</t>
  </si>
  <si>
    <t>Software subscription 1- 3 yrs</t>
  </si>
  <si>
    <t>Legal Costs</t>
  </si>
  <si>
    <t>Postage</t>
  </si>
  <si>
    <t>Maintenance Contracts</t>
  </si>
  <si>
    <t>Personal Strengths Publishing Ltd</t>
  </si>
  <si>
    <t>Robertson Bell Limited</t>
  </si>
  <si>
    <t>Philip Randles</t>
  </si>
  <si>
    <t>Chartered Institute of Public Finance &amp; Accountancy</t>
  </si>
  <si>
    <t>Department for Work &amp; Pension</t>
  </si>
  <si>
    <t>Kaleidoscope Health and Care CIC</t>
  </si>
  <si>
    <t>McEwan Associates Ltd</t>
  </si>
  <si>
    <t>CTM</t>
  </si>
  <si>
    <t>NHSBT</t>
  </si>
  <si>
    <t>Human Fertilisation &amp; Embryology Authority</t>
  </si>
  <si>
    <t>BC Computing Ltd</t>
  </si>
  <si>
    <t>Field Fisher</t>
  </si>
  <si>
    <t>Bevan Brittan</t>
  </si>
  <si>
    <t>Blake Morgan LLP</t>
  </si>
  <si>
    <t>Big Blue Door</t>
  </si>
  <si>
    <t>2020-13742</t>
  </si>
  <si>
    <t>P2465</t>
  </si>
  <si>
    <t>2-22</t>
  </si>
  <si>
    <t>3-22</t>
  </si>
  <si>
    <t>3169216</t>
  </si>
  <si>
    <t>4020773</t>
  </si>
  <si>
    <t>4020052</t>
  </si>
  <si>
    <t>4021369</t>
  </si>
  <si>
    <t>INV-0620</t>
  </si>
  <si>
    <t>HTA 49</t>
  </si>
  <si>
    <t>4831</t>
  </si>
  <si>
    <t>5320</t>
  </si>
  <si>
    <t>965880</t>
  </si>
  <si>
    <t>202129</t>
  </si>
  <si>
    <t>7801</t>
  </si>
  <si>
    <t>7839</t>
  </si>
  <si>
    <t>UK01-INV-000275256</t>
  </si>
  <si>
    <t>UK01-INV-000275269</t>
  </si>
  <si>
    <t>10226384</t>
  </si>
  <si>
    <t>UK01-INV-000269546</t>
  </si>
  <si>
    <t>UK01-INV-000275268</t>
  </si>
  <si>
    <t>BM100171235</t>
  </si>
  <si>
    <t>UK01-INV-000280875</t>
  </si>
  <si>
    <t>7763</t>
  </si>
  <si>
    <t>7812</t>
  </si>
  <si>
    <t>5082</t>
  </si>
  <si>
    <t>5083</t>
  </si>
  <si>
    <t>7896</t>
  </si>
  <si>
    <t>corestrength assessments X15</t>
  </si>
  <si>
    <t>Placement fee Fin Off extentio</t>
  </si>
  <si>
    <t>CIRP 2022/203</t>
  </si>
  <si>
    <t>CIRP 2022/23</t>
  </si>
  <si>
    <t>Fraud Training ARAC Jun 2023</t>
  </si>
  <si>
    <t>Secondee HoComs March 23</t>
  </si>
  <si>
    <t>Secondee HoComs Feb 23</t>
  </si>
  <si>
    <t>Secondee HoC Apr 2023</t>
  </si>
  <si>
    <t>Assessing impact Project</t>
  </si>
  <si>
    <t>IA Training  Event 25 May 2023</t>
  </si>
  <si>
    <t>CTM Travel Apr 2023</t>
  </si>
  <si>
    <t>Travel May 2023</t>
  </si>
  <si>
    <t>Assist Func SLA Jan - Mar 2023</t>
  </si>
  <si>
    <t>Shared DoFinance Q4 2022/23</t>
  </si>
  <si>
    <t>Business Voice Licence Mar2023</t>
  </si>
  <si>
    <t>MS Busines voice licence Ap23</t>
  </si>
  <si>
    <t>Legal Advice -Uterine donation</t>
  </si>
  <si>
    <t>Legal Advice - Deemed Consent</t>
  </si>
  <si>
    <t>Legal Advice - Fuller Inquiry</t>
  </si>
  <si>
    <t>Legal advice - whistleblower c</t>
  </si>
  <si>
    <t>Legal Advice - Whistleblower c</t>
  </si>
  <si>
    <t>Legal Advice amend HT Act 2004</t>
  </si>
  <si>
    <t>Legal advice - Deceased donati</t>
  </si>
  <si>
    <t>Laptop Courier Costs Mar 2023</t>
  </si>
  <si>
    <t>Azure Cloud Subs Mar 2023</t>
  </si>
  <si>
    <t>Website Host Supp Apr-Jun 2023</t>
  </si>
  <si>
    <t>Website Supp &amp; Main Apr-Jun 23</t>
  </si>
  <si>
    <t>Azure Cloud Subs Apr 2023</t>
  </si>
  <si>
    <t>CEOF</t>
  </si>
  <si>
    <t>MEMB</t>
  </si>
  <si>
    <t>PSCD</t>
  </si>
  <si>
    <t>REGS</t>
  </si>
  <si>
    <t>RESO</t>
  </si>
  <si>
    <t>Human Resources</t>
  </si>
  <si>
    <t>Chief Executives Office</t>
  </si>
  <si>
    <t>HTA Board</t>
  </si>
  <si>
    <t>Data, Technology and Development Directorate</t>
  </si>
  <si>
    <t>Regulation Directorate</t>
  </si>
  <si>
    <t>Resources Directorate</t>
  </si>
  <si>
    <t>Rent</t>
  </si>
  <si>
    <t>Internal Audit</t>
  </si>
  <si>
    <t>Utilities</t>
  </si>
  <si>
    <t>Rates</t>
  </si>
  <si>
    <t>Building Services incl. Security</t>
  </si>
  <si>
    <t>Printing Costs</t>
  </si>
  <si>
    <t>IT Consumables - Resources</t>
  </si>
  <si>
    <t>Consultancy - Regulation</t>
  </si>
  <si>
    <t>Department of Health</t>
  </si>
  <si>
    <t>HM Treasury Group</t>
  </si>
  <si>
    <t>HH Global</t>
  </si>
  <si>
    <t>Adecco UK Ltd</t>
  </si>
  <si>
    <t>HLA Consulting</t>
  </si>
  <si>
    <t>FTI003195</t>
  </si>
  <si>
    <t>202150</t>
  </si>
  <si>
    <t>45732</t>
  </si>
  <si>
    <t>5471</t>
  </si>
  <si>
    <t>4021721</t>
  </si>
  <si>
    <t>4021962</t>
  </si>
  <si>
    <t>260172538</t>
  </si>
  <si>
    <t>P49280</t>
  </si>
  <si>
    <t>INV-000289353</t>
  </si>
  <si>
    <t>INV-000289354</t>
  </si>
  <si>
    <t>7972</t>
  </si>
  <si>
    <t>7953</t>
  </si>
  <si>
    <t>7999</t>
  </si>
  <si>
    <t>INV-1038</t>
  </si>
  <si>
    <t>7952</t>
  </si>
  <si>
    <t>102</t>
  </si>
  <si>
    <t>4022345</t>
  </si>
  <si>
    <t>000289285</t>
  </si>
  <si>
    <t>5906</t>
  </si>
  <si>
    <t>BM100175029</t>
  </si>
  <si>
    <t>260176241</t>
  </si>
  <si>
    <t>Inspection Review Project Phas</t>
  </si>
  <si>
    <t>HoComs Secondee July 2023</t>
  </si>
  <si>
    <t>LegaAdvice Offences under S32A</t>
  </si>
  <si>
    <t>CTM Travel Jul / Aug 2023</t>
  </si>
  <si>
    <t>Legal Advice regs exosomes cos</t>
  </si>
  <si>
    <t>Updated ARA and changes 20 Pt</t>
  </si>
  <si>
    <t>Projects - Regulation</t>
  </si>
  <si>
    <t>Stationery</t>
  </si>
  <si>
    <t>Transformation Nous Limited</t>
  </si>
  <si>
    <t>2RP Rent &amp; Rates Q1 2023/24</t>
  </si>
  <si>
    <t>Shared DoFinance Q1 23/24</t>
  </si>
  <si>
    <t>Internal Audit Q1 2023/24</t>
  </si>
  <si>
    <t>CTM Travel Jun/Jul 2023</t>
  </si>
  <si>
    <t>Secondee HoComs May 2023</t>
  </si>
  <si>
    <t>HoComs Secondee June 2023</t>
  </si>
  <si>
    <t>2022/23 Annual Rep &amp; Acc</t>
  </si>
  <si>
    <t>Interim Pfolio Bus MgrPlaceFee</t>
  </si>
  <si>
    <t>Legal advice re storage of mat</t>
  </si>
  <si>
    <t>Legal rev HTA Pol 102 Guid LOD</t>
  </si>
  <si>
    <t>Build Surface&amp;ProLaptopsPhase2</t>
  </si>
  <si>
    <t>MS Business VOice May 2023</t>
  </si>
  <si>
    <t>MS Business Voice June 2023</t>
  </si>
  <si>
    <t>Fuller Inquiry consultancy Jul</t>
  </si>
  <si>
    <t>Azure Cloud May 2023</t>
  </si>
  <si>
    <t>External Audit</t>
  </si>
  <si>
    <t>SIN003849</t>
  </si>
  <si>
    <t>6344</t>
  </si>
  <si>
    <t>8063</t>
  </si>
  <si>
    <t>National Audit Office</t>
  </si>
  <si>
    <t>Zoonou Ltd</t>
  </si>
  <si>
    <t>Blue Apple Contract Catering</t>
  </si>
  <si>
    <t>Business Services Org - Health &amp; Social Care Leadership Ctr</t>
  </si>
  <si>
    <t>Darktrace Limited</t>
  </si>
  <si>
    <t>hSo</t>
  </si>
  <si>
    <t>University of Winchester</t>
  </si>
  <si>
    <t>6683</t>
  </si>
  <si>
    <t>INV-1042</t>
  </si>
  <si>
    <t>8139</t>
  </si>
  <si>
    <t>ZO-INV2979</t>
  </si>
  <si>
    <t>10246031</t>
  </si>
  <si>
    <t>8127</t>
  </si>
  <si>
    <t>45876</t>
  </si>
  <si>
    <t>201358</t>
  </si>
  <si>
    <t>H0050380</t>
  </si>
  <si>
    <t>4022691</t>
  </si>
  <si>
    <t>UK01-INV-000284425</t>
  </si>
  <si>
    <t>UK01-INV-000303380</t>
  </si>
  <si>
    <t>UK01-INV-000303382</t>
  </si>
  <si>
    <t>8089</t>
  </si>
  <si>
    <t>112286</t>
  </si>
  <si>
    <t>586345</t>
  </si>
  <si>
    <t>4/23</t>
  </si>
  <si>
    <t>PT2210988-3</t>
  </si>
  <si>
    <t>5697</t>
  </si>
  <si>
    <t>5698</t>
  </si>
  <si>
    <t>H0050556</t>
  </si>
  <si>
    <t>4023458</t>
  </si>
  <si>
    <t>INV-1043</t>
  </si>
  <si>
    <t>Development &amp; Consultancy - Resources</t>
  </si>
  <si>
    <t>All Staff Day</t>
  </si>
  <si>
    <t>Staff Training (Competency) (general / all staff)</t>
  </si>
  <si>
    <t>Career Investment Scheme</t>
  </si>
  <si>
    <t>Inspections (T&amp;S)</t>
  </si>
  <si>
    <t>Consultancy</t>
  </si>
  <si>
    <t>Travel</t>
  </si>
  <si>
    <t>ICT</t>
  </si>
  <si>
    <t>Legal</t>
  </si>
  <si>
    <t>Admin</t>
  </si>
  <si>
    <t>Staff</t>
  </si>
  <si>
    <t>Training</t>
  </si>
  <si>
    <t>HR, Payroll service</t>
  </si>
  <si>
    <t>Projects</t>
  </si>
  <si>
    <t>Frontier Payroll Services</t>
  </si>
  <si>
    <t>The Newspaper Licensing Agency Ltd</t>
  </si>
  <si>
    <t>8183</t>
  </si>
  <si>
    <t>8179</t>
  </si>
  <si>
    <t>8180</t>
  </si>
  <si>
    <t>8181</t>
  </si>
  <si>
    <t>8182</t>
  </si>
  <si>
    <t>SIN161384</t>
  </si>
  <si>
    <t>INV-0626</t>
  </si>
  <si>
    <t>6921</t>
  </si>
  <si>
    <t>966767</t>
  </si>
  <si>
    <t>BM100183210</t>
  </si>
  <si>
    <t>BM100183211</t>
  </si>
  <si>
    <t>8217</t>
  </si>
  <si>
    <t>4023821</t>
  </si>
  <si>
    <t>P49809</t>
  </si>
  <si>
    <t>Q513488</t>
  </si>
  <si>
    <t>IT Support</t>
  </si>
  <si>
    <t>Media Subscriptions</t>
  </si>
  <si>
    <t>Other</t>
  </si>
  <si>
    <t>Shared Services Costs</t>
  </si>
  <si>
    <t>Graysons Restaurants Ltd</t>
  </si>
  <si>
    <t>Advantage Business Systems Ltd</t>
  </si>
  <si>
    <t>Reed Specialist Recruitment Ltd</t>
  </si>
  <si>
    <t>Care Quality Commission</t>
  </si>
  <si>
    <t>CTM Travel December 2023</t>
  </si>
  <si>
    <t>7344</t>
  </si>
  <si>
    <t>Fuller Inq Consultancy Nov 23</t>
  </si>
  <si>
    <t>INV-1044</t>
  </si>
  <si>
    <t>MS Business Voice Oct 2023</t>
  </si>
  <si>
    <t>8270</t>
  </si>
  <si>
    <t>Legal Advice FOI LOD private</t>
  </si>
  <si>
    <t>UK01-INV-000312712</t>
  </si>
  <si>
    <t>Catering for All Staff 15 Dec</t>
  </si>
  <si>
    <t>6602</t>
  </si>
  <si>
    <t>Secondee HoComms Nov 2023</t>
  </si>
  <si>
    <t>4024250</t>
  </si>
  <si>
    <t>GP support Jan - Dec 2024</t>
  </si>
  <si>
    <t>INV00017693</t>
  </si>
  <si>
    <t>Placement Fee Finance Manager</t>
  </si>
  <si>
    <t>239671909</t>
  </si>
  <si>
    <t>CTM Travel Jul 2022</t>
  </si>
  <si>
    <t>16445</t>
  </si>
  <si>
    <t>Shared DoFinance Q2 2023/24</t>
  </si>
  <si>
    <t>202166</t>
  </si>
  <si>
    <t>HR Shared services Dec 2023</t>
  </si>
  <si>
    <t>43462826</t>
  </si>
  <si>
    <t>HR Shared Services Jul-Oct 23</t>
  </si>
  <si>
    <t>43462827</t>
  </si>
  <si>
    <t>HR Shared Services Nov2023</t>
  </si>
  <si>
    <t>43462828</t>
  </si>
  <si>
    <t>Cloud Connect Fibre Q4 23/24</t>
  </si>
  <si>
    <t>589092</t>
  </si>
  <si>
    <t>Business Voice Sept 2023</t>
  </si>
  <si>
    <t>IT Support Dec - Feb 24</t>
  </si>
  <si>
    <t>Lan/Wan Support Dec - Feb 24</t>
  </si>
  <si>
    <t>CRM Support Dec - Feb 24</t>
  </si>
  <si>
    <t>Leased Line Dec - Feb 24</t>
  </si>
  <si>
    <t>Payroll Oct 2023</t>
  </si>
  <si>
    <t>Assessing our Impact project</t>
  </si>
  <si>
    <t>CTM travel Nov 2023</t>
  </si>
  <si>
    <t>NHSBT Assisted Functions Q1-2</t>
  </si>
  <si>
    <t>Legal Advice HR services data</t>
  </si>
  <si>
    <t>Legal Advice record retention</t>
  </si>
  <si>
    <t>Azure Cloud Sep 023</t>
  </si>
  <si>
    <t>Secondee HoComms Oct 23</t>
  </si>
  <si>
    <t>Recruitment Boar Sec Nov 23</t>
  </si>
  <si>
    <t>Copyrite licence Oct 23/24</t>
  </si>
  <si>
    <t>CTM travel Sept / Oct 2023</t>
  </si>
  <si>
    <t>Fuller Inq Consutlancy Sep 23</t>
  </si>
  <si>
    <t>MS Business Voice Aug 2023</t>
  </si>
  <si>
    <t>Accessibility Audit</t>
  </si>
  <si>
    <t>Legal advice - Fuller Inq</t>
  </si>
  <si>
    <t>Azure Cloud Aug 2023</t>
  </si>
  <si>
    <t>Internal Audit Q2 2023/24</t>
  </si>
  <si>
    <t>All Staff Day catering 28/09/2</t>
  </si>
  <si>
    <t>All Staff facilitator Apr 23</t>
  </si>
  <si>
    <t>Secondee HoComms Aug 2023</t>
  </si>
  <si>
    <t>Legal advice Police referrals</t>
  </si>
  <si>
    <t>Legal advice LOD private cases</t>
  </si>
  <si>
    <t>Legal Advice LOD Wales case</t>
  </si>
  <si>
    <t>Veeam Backup Sep 2023/24</t>
  </si>
  <si>
    <t>Email security Oct 23/24</t>
  </si>
  <si>
    <t>Cloud internet Oct - Dec 23</t>
  </si>
  <si>
    <t>Business Continuity Review</t>
  </si>
  <si>
    <t>CIS S Mongor MA/MSc</t>
  </si>
  <si>
    <t>Website Hosting Oct - Dec 2023</t>
  </si>
  <si>
    <t>Website Support Oct - Dec 2023</t>
  </si>
  <si>
    <t>All Staff Jun 23 Facilitation</t>
  </si>
  <si>
    <t>Secondee HoComs Sep 23</t>
  </si>
  <si>
    <t>Fuller Inquiry Consultancy Oct</t>
  </si>
  <si>
    <t>Assessment Credit</t>
  </si>
  <si>
    <t>2020-15004</t>
  </si>
  <si>
    <t>Subscriptions to Professional Bodies</t>
  </si>
  <si>
    <t>Subs</t>
  </si>
  <si>
    <t>Association of Chief Executives</t>
  </si>
  <si>
    <t>Annual joint sub for ACE/PCF</t>
  </si>
  <si>
    <t>ACE1603</t>
  </si>
  <si>
    <t>Secondee HoComms Dec 2023</t>
  </si>
  <si>
    <t>4024713</t>
  </si>
  <si>
    <t>Secondee HoComs Jan 24</t>
  </si>
  <si>
    <t>4025426</t>
  </si>
  <si>
    <t>Secondee HoComs Feb 2024</t>
  </si>
  <si>
    <t>4025866</t>
  </si>
  <si>
    <t>Media Monitoring Service &amp; Data</t>
  </si>
  <si>
    <t>Media</t>
  </si>
  <si>
    <t>The Press Association</t>
  </si>
  <si>
    <t>Mediapoint 21/11/23-20/01/24</t>
  </si>
  <si>
    <t>70199065</t>
  </si>
  <si>
    <t>HTA Dynamics Phase 1</t>
  </si>
  <si>
    <t>8463</t>
  </si>
  <si>
    <t>Website development Drupal 10</t>
  </si>
  <si>
    <t>5973</t>
  </si>
  <si>
    <t>MetadataWorks Ltd</t>
  </si>
  <si>
    <t>Project Mgmt &amp; Data discovery</t>
  </si>
  <si>
    <t>INV-0204</t>
  </si>
  <si>
    <t>Tender Design Final Outputs</t>
  </si>
  <si>
    <t>INV-0205</t>
  </si>
  <si>
    <t>Travel for Dec 2023</t>
  </si>
  <si>
    <t>7615</t>
  </si>
  <si>
    <t>CTM Travel Jan 2024</t>
  </si>
  <si>
    <t>7934</t>
  </si>
  <si>
    <t>CTM travel Feb 2024</t>
  </si>
  <si>
    <t>8228</t>
  </si>
  <si>
    <t>Shared DoFinance Aug-Dec 23</t>
  </si>
  <si>
    <t>202197</t>
  </si>
  <si>
    <t>Shared DoFinance Q4</t>
  </si>
  <si>
    <t>0000202223</t>
  </si>
  <si>
    <t>Staff Training (Competency) - Resources</t>
  </si>
  <si>
    <t>DeltaNet</t>
  </si>
  <si>
    <t>Courses hosted on Astute</t>
  </si>
  <si>
    <t>07022024</t>
  </si>
  <si>
    <t>Business Voice Lic Nov 23</t>
  </si>
  <si>
    <t>8334</t>
  </si>
  <si>
    <t>Appcheck Ltd</t>
  </si>
  <si>
    <t>AppCheck licence and support</t>
  </si>
  <si>
    <t>0000006869</t>
  </si>
  <si>
    <t>Business Voice Licences Dec 23</t>
  </si>
  <si>
    <t>8377</t>
  </si>
  <si>
    <t>Business Voices Licence Jan 24</t>
  </si>
  <si>
    <t>8396</t>
  </si>
  <si>
    <t>Business Voice Licences Feb 24</t>
  </si>
  <si>
    <t>8527</t>
  </si>
  <si>
    <t>AXIS12 Limited</t>
  </si>
  <si>
    <t>Website migration</t>
  </si>
  <si>
    <t>INV-5507</t>
  </si>
  <si>
    <t>Charges 10-17 Nov 2023</t>
  </si>
  <si>
    <t>10254489</t>
  </si>
  <si>
    <t>Provision of legal services</t>
  </si>
  <si>
    <t>UK01-INV-000325293</t>
  </si>
  <si>
    <t>Legal Advice Contract dispute</t>
  </si>
  <si>
    <t>10262962</t>
  </si>
  <si>
    <t>Legal advice re: DTR</t>
  </si>
  <si>
    <t>UK01-INV-000325292</t>
  </si>
  <si>
    <t>Shared svcs recharge Jan 2024</t>
  </si>
  <si>
    <t>43479225</t>
  </si>
  <si>
    <t>Shared services Feb 24</t>
  </si>
  <si>
    <t>43482241</t>
  </si>
  <si>
    <t>HR Shared services Mar 2024</t>
  </si>
  <si>
    <t>43513203</t>
  </si>
  <si>
    <t>Azure Cloud sub Dec 2023</t>
  </si>
  <si>
    <t>8385</t>
  </si>
  <si>
    <t>Sonicwall Renewal 24/25</t>
  </si>
  <si>
    <t>8470</t>
  </si>
  <si>
    <t>Wifi supp &amp; maint 2023/24</t>
  </si>
  <si>
    <t>43513490</t>
  </si>
  <si>
    <t>Internal Audit Q3 2023/24</t>
  </si>
  <si>
    <t>46305</t>
  </si>
  <si>
    <t>Internal Audit Fees Q4 23/24</t>
  </si>
  <si>
    <t>46469</t>
  </si>
  <si>
    <t>Information Technology - at cost</t>
  </si>
  <si>
    <t>Tangible Non Current Assets</t>
  </si>
  <si>
    <t>HP Elitebook 13" i7 processor</t>
  </si>
  <si>
    <t>8499</t>
  </si>
  <si>
    <t>Prepayments</t>
  </si>
  <si>
    <t>Other Current Assets</t>
  </si>
  <si>
    <t>Health Assured Ltd</t>
  </si>
  <si>
    <t>EAP Dec 23 - Nov 24</t>
  </si>
  <si>
    <t>SF-182966</t>
  </si>
  <si>
    <t>IT Support Mar - May 2024</t>
  </si>
  <si>
    <t>8373</t>
  </si>
  <si>
    <t>LANWAN MGMT Supp  Mar-May 24</t>
  </si>
  <si>
    <t>8374</t>
  </si>
  <si>
    <t>CRM Support Mar - May 2024</t>
  </si>
  <si>
    <t>8375</t>
  </si>
  <si>
    <t>Leased Line Rental Mar-May 24</t>
  </si>
  <si>
    <t>8376</t>
  </si>
  <si>
    <t>Claromentis Ltd</t>
  </si>
  <si>
    <t>Intranet suport &amp; Maintenance</t>
  </si>
  <si>
    <t>17076</t>
  </si>
  <si>
    <t>Cloud Connect Apr to June 2024</t>
  </si>
  <si>
    <t>592838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</si>
</sst>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0"/>
  </numFmts>
  <fonts count="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9"/>
      <name val="Segoe UI"/>
      <family val="2"/>
    </font>
    <font>
      <b/>
      <sz val="9"/>
      <name val="Segoe UI"/>
      <family val="2"/>
    </font>
    <font>
      <sz val="9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center"/>
    </xf>
  </cellStyleXfs>
  <cellXfs count="18">
    <xf numFmtId="0" fontId="0" fillId="0" borderId="0" xfId="0"/>
    <xf numFmtId="0" fontId="3" fillId="0" borderId="0" xfId="2" applyFont="1">
      <alignment vertical="center"/>
    </xf>
    <xf numFmtId="43" fontId="3" fillId="0" borderId="0" xfId="1" applyFont="1" applyAlignment="1">
      <alignment vertical="center"/>
    </xf>
    <xf numFmtId="43" fontId="0" fillId="0" borderId="0" xfId="1" applyFont="1"/>
    <xf numFmtId="0" fontId="2" fillId="0" borderId="0" xfId="2" applyAlignment="1"/>
    <xf numFmtId="43" fontId="2" fillId="0" borderId="0" xfId="1" applyFont="1" applyFill="1" applyAlignment="1"/>
    <xf numFmtId="14" fontId="3" fillId="0" borderId="0" xfId="2" applyNumberFormat="1" applyFont="1">
      <alignment vertical="center"/>
    </xf>
    <xf numFmtId="14" fontId="2" fillId="0" borderId="0" xfId="2" applyNumberFormat="1" applyAlignment="1"/>
    <xf numFmtId="14" fontId="0" fillId="0" borderId="0" xfId="0" applyNumberFormat="1"/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43" fontId="4" fillId="0" borderId="0" xfId="1" applyFont="1"/>
    <xf numFmtId="14" fontId="4" fillId="0" borderId="0" xfId="0" applyNumberFormat="1" applyFont="1"/>
    <xf numFmtId="1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</cellXfs>
  <cellStyles count="3">
    <cellStyle name="Comma" xfId="1" builtinId="3"/>
    <cellStyle name="Normal" xfId="0" builtinId="0"/>
    <cellStyle name="Normal 2" xfId="2" xr:uid="{202CE124-CB15-4DBB-8AA9-8A4591C78D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BA7F1-BD94-4792-8A32-A960C07E98D0}">
  <dimension ref="A1:J20"/>
  <sheetViews>
    <sheetView tabSelected="1" workbookViewId="0">
      <selection activeCell="F7" sqref="F7"/>
    </sheetView>
  </sheetViews>
  <sheetFormatPr defaultRowHeight="15.5" x14ac:dyDescent="0.35"/>
  <cols>
    <col min="1" max="1" width="13.23046875" bestFit="1" customWidth="1"/>
    <col min="2" max="2" width="4.53515625" bestFit="1" customWidth="1"/>
    <col min="3" max="3" width="7.921875" bestFit="1" customWidth="1"/>
    <col min="4" max="4" width="33.765625" bestFit="1" customWidth="1"/>
    <col min="5" max="5" width="18.3046875" bestFit="1" customWidth="1"/>
    <col min="6" max="6" width="28.61328125" bestFit="1" customWidth="1"/>
    <col min="7" max="7" width="20.69140625" bestFit="1" customWidth="1"/>
    <col min="8" max="8" width="7.765625" bestFit="1" customWidth="1"/>
    <col min="9" max="9" width="8.765625" bestFit="1" customWidth="1"/>
    <col min="10" max="10" width="21.23046875" bestFit="1" customWidth="1"/>
  </cols>
  <sheetData>
    <row r="1" spans="1:10" s="11" customFormat="1" ht="14" x14ac:dyDescent="0.4">
      <c r="A1" s="1" t="s">
        <v>0</v>
      </c>
      <c r="B1" s="1" t="s">
        <v>1</v>
      </c>
      <c r="C1" s="6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</row>
    <row r="2" spans="1:10" s="11" customFormat="1" ht="14" x14ac:dyDescent="0.4">
      <c r="A2" s="4" t="s">
        <v>10</v>
      </c>
      <c r="B2" s="4" t="s">
        <v>11</v>
      </c>
      <c r="C2" s="16">
        <v>45357</v>
      </c>
      <c r="D2" s="12" t="s">
        <v>19</v>
      </c>
      <c r="E2" s="12" t="s">
        <v>205</v>
      </c>
      <c r="F2" s="12" t="s">
        <v>34</v>
      </c>
      <c r="G2" s="12" t="s">
        <v>337</v>
      </c>
      <c r="H2" s="13">
        <v>6243.83</v>
      </c>
      <c r="I2" s="12" t="s">
        <v>101</v>
      </c>
      <c r="J2" s="12" t="s">
        <v>338</v>
      </c>
    </row>
    <row r="3" spans="1:10" s="11" customFormat="1" ht="14" x14ac:dyDescent="0.4">
      <c r="A3" s="4" t="s">
        <v>10</v>
      </c>
      <c r="B3" s="4" t="s">
        <v>11</v>
      </c>
      <c r="C3" s="16">
        <v>45357</v>
      </c>
      <c r="D3" s="12" t="s">
        <v>22</v>
      </c>
      <c r="E3" s="12" t="s">
        <v>207</v>
      </c>
      <c r="F3" s="12" t="s">
        <v>34</v>
      </c>
      <c r="G3" s="12" t="s">
        <v>337</v>
      </c>
      <c r="H3" s="13">
        <v>1372.07</v>
      </c>
      <c r="I3" s="12" t="s">
        <v>102</v>
      </c>
      <c r="J3" s="12" t="s">
        <v>338</v>
      </c>
    </row>
    <row r="4" spans="1:10" s="11" customFormat="1" ht="14" x14ac:dyDescent="0.4">
      <c r="A4" s="4" t="s">
        <v>10</v>
      </c>
      <c r="B4" s="4" t="s">
        <v>11</v>
      </c>
      <c r="C4" s="16">
        <v>45363</v>
      </c>
      <c r="D4" s="12" t="s">
        <v>308</v>
      </c>
      <c r="E4" s="12" t="s">
        <v>309</v>
      </c>
      <c r="F4" s="12" t="s">
        <v>310</v>
      </c>
      <c r="G4" s="12" t="s">
        <v>311</v>
      </c>
      <c r="H4" s="13">
        <v>1500</v>
      </c>
      <c r="I4" s="12" t="s">
        <v>98</v>
      </c>
      <c r="J4" s="12" t="s">
        <v>312</v>
      </c>
    </row>
    <row r="5" spans="1:10" s="11" customFormat="1" ht="14" x14ac:dyDescent="0.4">
      <c r="A5" s="4" t="s">
        <v>10</v>
      </c>
      <c r="B5" s="4" t="s">
        <v>11</v>
      </c>
      <c r="C5" s="16">
        <v>45363</v>
      </c>
      <c r="D5" s="12" t="s">
        <v>17</v>
      </c>
      <c r="E5" s="12" t="s">
        <v>214</v>
      </c>
      <c r="F5" s="12" t="s">
        <v>37</v>
      </c>
      <c r="G5" s="12" t="s">
        <v>324</v>
      </c>
      <c r="H5" s="13">
        <v>22800</v>
      </c>
      <c r="I5" s="12" t="s">
        <v>100</v>
      </c>
      <c r="J5" s="12" t="s">
        <v>325</v>
      </c>
    </row>
    <row r="6" spans="1:10" s="11" customFormat="1" ht="14" x14ac:dyDescent="0.4">
      <c r="A6" s="4" t="s">
        <v>10</v>
      </c>
      <c r="B6" s="4" t="s">
        <v>11</v>
      </c>
      <c r="C6" s="16">
        <v>45363</v>
      </c>
      <c r="D6" s="12" t="s">
        <v>26</v>
      </c>
      <c r="E6" s="12" t="s">
        <v>208</v>
      </c>
      <c r="F6" s="12" t="s">
        <v>37</v>
      </c>
      <c r="G6" s="12" t="s">
        <v>377</v>
      </c>
      <c r="H6" s="13">
        <v>2800.8</v>
      </c>
      <c r="I6" s="12" t="s">
        <v>102</v>
      </c>
      <c r="J6" s="12" t="s">
        <v>378</v>
      </c>
    </row>
    <row r="7" spans="1:10" s="11" customFormat="1" ht="14" x14ac:dyDescent="0.4">
      <c r="A7" s="4" t="s">
        <v>10</v>
      </c>
      <c r="B7" s="4" t="s">
        <v>11</v>
      </c>
      <c r="C7" s="16">
        <v>45371</v>
      </c>
      <c r="D7" s="12" t="s">
        <v>16</v>
      </c>
      <c r="E7" s="12" t="s">
        <v>211</v>
      </c>
      <c r="F7" s="12" t="s">
        <v>31</v>
      </c>
      <c r="G7" s="12" t="s">
        <v>317</v>
      </c>
      <c r="H7" s="13">
        <v>8211.74</v>
      </c>
      <c r="I7" s="12" t="s">
        <v>100</v>
      </c>
      <c r="J7" s="12" t="s">
        <v>318</v>
      </c>
    </row>
    <row r="8" spans="1:10" s="11" customFormat="1" ht="14" x14ac:dyDescent="0.4">
      <c r="A8" s="4" t="s">
        <v>10</v>
      </c>
      <c r="B8" s="4" t="s">
        <v>11</v>
      </c>
      <c r="C8" s="16">
        <v>45371</v>
      </c>
      <c r="D8" s="12" t="s">
        <v>235</v>
      </c>
      <c r="E8" s="12" t="s">
        <v>214</v>
      </c>
      <c r="F8" s="12" t="s">
        <v>239</v>
      </c>
      <c r="G8" s="12" t="s">
        <v>373</v>
      </c>
      <c r="H8" s="13">
        <v>8020</v>
      </c>
      <c r="I8" s="12" t="s">
        <v>102</v>
      </c>
      <c r="J8" s="12" t="s">
        <v>374</v>
      </c>
    </row>
    <row r="9" spans="1:10" s="11" customFormat="1" ht="14" x14ac:dyDescent="0.4">
      <c r="A9" s="4" t="s">
        <v>10</v>
      </c>
      <c r="B9" s="4" t="s">
        <v>11</v>
      </c>
      <c r="C9" s="16">
        <v>45371</v>
      </c>
      <c r="D9" s="12" t="s">
        <v>385</v>
      </c>
      <c r="E9" s="12" t="s">
        <v>386</v>
      </c>
      <c r="F9" s="12" t="s">
        <v>37</v>
      </c>
      <c r="G9" s="12" t="s">
        <v>387</v>
      </c>
      <c r="H9" s="13">
        <v>1650</v>
      </c>
      <c r="I9" s="12" t="s">
        <v>102</v>
      </c>
      <c r="J9" s="12" t="s">
        <v>388</v>
      </c>
    </row>
    <row r="10" spans="1:10" s="11" customFormat="1" ht="14" x14ac:dyDescent="0.4">
      <c r="A10" s="4" t="s">
        <v>10</v>
      </c>
      <c r="B10" s="4" t="s">
        <v>11</v>
      </c>
      <c r="C10" s="16">
        <v>45371</v>
      </c>
      <c r="D10" s="12" t="s">
        <v>389</v>
      </c>
      <c r="E10" s="12" t="s">
        <v>390</v>
      </c>
      <c r="F10" s="12" t="s">
        <v>402</v>
      </c>
      <c r="G10" s="12" t="s">
        <v>403</v>
      </c>
      <c r="H10" s="13">
        <v>9323.6200000000008</v>
      </c>
      <c r="I10" s="12" t="s">
        <v>102</v>
      </c>
      <c r="J10" s="12" t="s">
        <v>404</v>
      </c>
    </row>
    <row r="11" spans="1:10" s="11" customFormat="1" ht="14" x14ac:dyDescent="0.4">
      <c r="A11" s="4" t="s">
        <v>10</v>
      </c>
      <c r="B11" s="4" t="s">
        <v>11</v>
      </c>
      <c r="C11" s="16">
        <v>45378</v>
      </c>
      <c r="D11" s="12" t="s">
        <v>17</v>
      </c>
      <c r="E11" s="12" t="s">
        <v>214</v>
      </c>
      <c r="F11" s="12" t="s">
        <v>41</v>
      </c>
      <c r="G11" s="12" t="s">
        <v>326</v>
      </c>
      <c r="H11" s="13">
        <v>3150</v>
      </c>
      <c r="I11" s="12" t="s">
        <v>100</v>
      </c>
      <c r="J11" s="12" t="s">
        <v>327</v>
      </c>
    </row>
    <row r="12" spans="1:10" s="11" customFormat="1" ht="14" x14ac:dyDescent="0.4">
      <c r="A12" s="4" t="s">
        <v>10</v>
      </c>
      <c r="B12" s="4" t="s">
        <v>11</v>
      </c>
      <c r="C12" s="16">
        <v>45378</v>
      </c>
      <c r="D12" s="12" t="s">
        <v>21</v>
      </c>
      <c r="E12" s="12" t="s">
        <v>211</v>
      </c>
      <c r="F12" s="12" t="s">
        <v>36</v>
      </c>
      <c r="G12" s="12" t="s">
        <v>341</v>
      </c>
      <c r="H12" s="13">
        <v>16006.54</v>
      </c>
      <c r="I12" s="12" t="s">
        <v>102</v>
      </c>
      <c r="J12" s="12" t="s">
        <v>342</v>
      </c>
    </row>
    <row r="13" spans="1:10" s="11" customFormat="1" ht="14" x14ac:dyDescent="0.4">
      <c r="A13" s="4" t="s">
        <v>10</v>
      </c>
      <c r="B13" s="4" t="s">
        <v>11</v>
      </c>
      <c r="C13" s="16">
        <v>45378</v>
      </c>
      <c r="D13" s="12" t="s">
        <v>201</v>
      </c>
      <c r="E13" s="12" t="s">
        <v>206</v>
      </c>
      <c r="F13" s="12" t="s">
        <v>358</v>
      </c>
      <c r="G13" s="12" t="s">
        <v>359</v>
      </c>
      <c r="H13" s="13">
        <v>2880</v>
      </c>
      <c r="I13" s="12" t="s">
        <v>102</v>
      </c>
      <c r="J13" s="12" t="s">
        <v>360</v>
      </c>
    </row>
    <row r="14" spans="1:10" s="11" customFormat="1" ht="14" x14ac:dyDescent="0.4">
      <c r="A14" s="4" t="s">
        <v>10</v>
      </c>
      <c r="B14" s="4" t="s">
        <v>11</v>
      </c>
      <c r="C14" s="16">
        <v>45378</v>
      </c>
      <c r="D14" s="12" t="s">
        <v>24</v>
      </c>
      <c r="E14" s="12" t="s">
        <v>209</v>
      </c>
      <c r="F14" s="12" t="s">
        <v>38</v>
      </c>
      <c r="G14" s="12" t="s">
        <v>367</v>
      </c>
      <c r="H14" s="13">
        <v>5564.76</v>
      </c>
      <c r="I14" s="12" t="s">
        <v>102</v>
      </c>
      <c r="J14" s="12" t="s">
        <v>368</v>
      </c>
    </row>
    <row r="15" spans="1:10" s="11" customFormat="1" ht="14" x14ac:dyDescent="0.4">
      <c r="A15" s="4" t="s">
        <v>10</v>
      </c>
      <c r="B15" s="4" t="s">
        <v>11</v>
      </c>
      <c r="C15" s="16">
        <v>45378</v>
      </c>
      <c r="D15" s="12" t="s">
        <v>26</v>
      </c>
      <c r="E15" s="12" t="s">
        <v>208</v>
      </c>
      <c r="F15" s="12" t="s">
        <v>239</v>
      </c>
      <c r="G15" s="12" t="s">
        <v>379</v>
      </c>
      <c r="H15" s="13">
        <v>4837.51</v>
      </c>
      <c r="I15" s="12" t="s">
        <v>102</v>
      </c>
      <c r="J15" s="12" t="s">
        <v>380</v>
      </c>
    </row>
    <row r="16" spans="1:10" s="11" customFormat="1" ht="14" x14ac:dyDescent="0.4">
      <c r="A16" s="4" t="s">
        <v>10</v>
      </c>
      <c r="B16" s="4" t="s">
        <v>11</v>
      </c>
      <c r="C16" s="16">
        <v>45378</v>
      </c>
      <c r="D16" s="12" t="s">
        <v>389</v>
      </c>
      <c r="E16" s="12" t="s">
        <v>390</v>
      </c>
      <c r="F16" s="12" t="s">
        <v>176</v>
      </c>
      <c r="G16" s="12" t="s">
        <v>405</v>
      </c>
      <c r="H16" s="13">
        <v>1692</v>
      </c>
      <c r="I16" s="12" t="s">
        <v>102</v>
      </c>
      <c r="J16" s="12" t="s">
        <v>406</v>
      </c>
    </row>
    <row r="17" spans="1:10" s="11" customFormat="1" ht="14" x14ac:dyDescent="0.4">
      <c r="A17" s="4" t="s">
        <v>10</v>
      </c>
      <c r="B17" s="4" t="s">
        <v>11</v>
      </c>
      <c r="C17" s="16">
        <v>45382</v>
      </c>
      <c r="D17" s="12" t="s">
        <v>17</v>
      </c>
      <c r="E17" s="12" t="s">
        <v>214</v>
      </c>
      <c r="F17" s="12" t="s">
        <v>328</v>
      </c>
      <c r="G17" s="12" t="s">
        <v>329</v>
      </c>
      <c r="H17" s="13">
        <v>12195</v>
      </c>
      <c r="I17" s="12" t="s">
        <v>100</v>
      </c>
      <c r="J17" s="12" t="s">
        <v>330</v>
      </c>
    </row>
    <row r="18" spans="1:10" s="11" customFormat="1" ht="14" x14ac:dyDescent="0.4">
      <c r="A18" s="4" t="s">
        <v>10</v>
      </c>
      <c r="B18" s="4" t="s">
        <v>11</v>
      </c>
      <c r="C18" s="16">
        <v>45382</v>
      </c>
      <c r="D18" s="12" t="s">
        <v>17</v>
      </c>
      <c r="E18" s="12" t="s">
        <v>214</v>
      </c>
      <c r="F18" s="12" t="s">
        <v>328</v>
      </c>
      <c r="G18" s="12" t="s">
        <v>331</v>
      </c>
      <c r="H18" s="13">
        <v>7620</v>
      </c>
      <c r="I18" s="12" t="s">
        <v>100</v>
      </c>
      <c r="J18" s="12" t="s">
        <v>332</v>
      </c>
    </row>
    <row r="19" spans="1:10" s="11" customFormat="1" ht="14" x14ac:dyDescent="0.4">
      <c r="A19" s="4" t="s">
        <v>10</v>
      </c>
      <c r="B19" s="4" t="s">
        <v>11</v>
      </c>
      <c r="C19" s="16">
        <v>45382</v>
      </c>
      <c r="D19" s="12" t="s">
        <v>23</v>
      </c>
      <c r="E19" s="12" t="s">
        <v>208</v>
      </c>
      <c r="F19" s="12" t="s">
        <v>37</v>
      </c>
      <c r="G19" s="12" t="s">
        <v>356</v>
      </c>
      <c r="H19" s="13">
        <v>1244.1600000000001</v>
      </c>
      <c r="I19" s="12" t="s">
        <v>102</v>
      </c>
      <c r="J19" s="12" t="s">
        <v>357</v>
      </c>
    </row>
    <row r="20" spans="1:10" s="11" customFormat="1" ht="14" x14ac:dyDescent="0.4">
      <c r="A20" s="4" t="s">
        <v>10</v>
      </c>
      <c r="B20" s="4" t="s">
        <v>11</v>
      </c>
      <c r="C20" s="16">
        <v>45382</v>
      </c>
      <c r="D20" s="12" t="s">
        <v>110</v>
      </c>
      <c r="E20" s="12" t="s">
        <v>210</v>
      </c>
      <c r="F20" s="12" t="s">
        <v>118</v>
      </c>
      <c r="G20" s="12" t="s">
        <v>383</v>
      </c>
      <c r="H20" s="13">
        <v>13337.4</v>
      </c>
      <c r="I20" s="12" t="s">
        <v>102</v>
      </c>
      <c r="J20" s="12" t="s">
        <v>384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C37EB-3CF0-4417-807D-C2A0719EEA95}">
  <dimension ref="A1:J10"/>
  <sheetViews>
    <sheetView workbookViewId="0">
      <selection activeCell="E7" activeCellId="2" sqref="E2:E3 E6 E7"/>
    </sheetView>
  </sheetViews>
  <sheetFormatPr defaultRowHeight="15.5" x14ac:dyDescent="0.35"/>
  <cols>
    <col min="1" max="1" width="12.765625" bestFit="1" customWidth="1"/>
    <col min="2" max="2" width="4.4609375" bestFit="1" customWidth="1"/>
    <col min="3" max="3" width="9.84375" style="8" bestFit="1" customWidth="1"/>
    <col min="4" max="4" width="43.69140625" bestFit="1" customWidth="1"/>
    <col min="5" max="5" width="9.23046875" bestFit="1" customWidth="1"/>
    <col min="6" max="6" width="43" bestFit="1" customWidth="1"/>
    <col min="7" max="7" width="27.765625" bestFit="1" customWidth="1"/>
    <col min="8" max="8" width="10" style="3" bestFit="1" customWidth="1"/>
    <col min="9" max="9" width="8.4609375" bestFit="1" customWidth="1"/>
    <col min="10" max="10" width="20.4609375" bestFit="1" customWidth="1"/>
  </cols>
  <sheetData>
    <row r="1" spans="1:10" x14ac:dyDescent="0.35">
      <c r="A1" s="1" t="s">
        <v>0</v>
      </c>
      <c r="B1" s="1" t="s">
        <v>1</v>
      </c>
      <c r="C1" s="6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</row>
    <row r="2" spans="1:10" ht="16" x14ac:dyDescent="0.4">
      <c r="A2" s="4" t="s">
        <v>10</v>
      </c>
      <c r="B2" s="4" t="s">
        <v>11</v>
      </c>
      <c r="C2" s="7">
        <f>DATE(2023,6,21)</f>
        <v>45098</v>
      </c>
      <c r="D2" s="4" t="s">
        <v>17</v>
      </c>
      <c r="E2" s="4" t="s">
        <v>106</v>
      </c>
      <c r="F2" s="4" t="s">
        <v>32</v>
      </c>
      <c r="G2" s="4" t="s">
        <v>78</v>
      </c>
      <c r="H2" s="5">
        <v>30000</v>
      </c>
      <c r="I2" s="4" t="s">
        <v>100</v>
      </c>
      <c r="J2" s="4" t="s">
        <v>50</v>
      </c>
    </row>
    <row r="3" spans="1:10" ht="16" x14ac:dyDescent="0.4">
      <c r="A3" s="4" t="s">
        <v>10</v>
      </c>
      <c r="B3" s="4" t="s">
        <v>11</v>
      </c>
      <c r="C3" s="7">
        <f>DATE(2023,6,13)</f>
        <v>45090</v>
      </c>
      <c r="D3" s="4" t="s">
        <v>19</v>
      </c>
      <c r="E3" s="4" t="s">
        <v>107</v>
      </c>
      <c r="F3" s="4" t="s">
        <v>34</v>
      </c>
      <c r="G3" s="4" t="s">
        <v>81</v>
      </c>
      <c r="H3" s="5">
        <v>5286.38</v>
      </c>
      <c r="I3" s="4" t="s">
        <v>101</v>
      </c>
      <c r="J3" s="4" t="s">
        <v>53</v>
      </c>
    </row>
    <row r="4" spans="1:10" ht="16" x14ac:dyDescent="0.4">
      <c r="A4" s="4" t="s">
        <v>10</v>
      </c>
      <c r="B4" s="4" t="s">
        <v>11</v>
      </c>
      <c r="C4" s="7">
        <f>DATE(2023,6,21)</f>
        <v>45098</v>
      </c>
      <c r="D4" s="4" t="s">
        <v>15</v>
      </c>
      <c r="E4" s="4" t="s">
        <v>105</v>
      </c>
      <c r="F4" s="4" t="s">
        <v>30</v>
      </c>
      <c r="G4" s="4" t="s">
        <v>74</v>
      </c>
      <c r="H4" s="5">
        <v>4680</v>
      </c>
      <c r="I4" s="4" t="s">
        <v>99</v>
      </c>
      <c r="J4" s="4" t="s">
        <v>46</v>
      </c>
    </row>
    <row r="5" spans="1:10" ht="16" x14ac:dyDescent="0.4">
      <c r="A5" s="4" t="s">
        <v>10</v>
      </c>
      <c r="B5" s="4" t="s">
        <v>11</v>
      </c>
      <c r="C5" s="7">
        <f>DATE(2023,6,21)</f>
        <v>45098</v>
      </c>
      <c r="D5" s="4" t="s">
        <v>18</v>
      </c>
      <c r="E5" s="4" t="s">
        <v>107</v>
      </c>
      <c r="F5" s="4" t="s">
        <v>33</v>
      </c>
      <c r="G5" s="4" t="s">
        <v>79</v>
      </c>
      <c r="H5" s="5">
        <v>3049.08</v>
      </c>
      <c r="I5" s="4" t="s">
        <v>101</v>
      </c>
      <c r="J5" s="4" t="s">
        <v>51</v>
      </c>
    </row>
    <row r="6" spans="1:10" ht="16" x14ac:dyDescent="0.4">
      <c r="A6" s="4" t="s">
        <v>10</v>
      </c>
      <c r="B6" s="4" t="s">
        <v>11</v>
      </c>
      <c r="C6" s="7">
        <f>DATE(2023,6,13)</f>
        <v>45090</v>
      </c>
      <c r="D6" s="4" t="s">
        <v>22</v>
      </c>
      <c r="E6" s="4" t="s">
        <v>108</v>
      </c>
      <c r="F6" s="4" t="s">
        <v>34</v>
      </c>
      <c r="G6" s="4" t="s">
        <v>81</v>
      </c>
      <c r="H6" s="5">
        <v>2900.55</v>
      </c>
      <c r="I6" s="4" t="s">
        <v>102</v>
      </c>
      <c r="J6" s="4" t="s">
        <v>53</v>
      </c>
    </row>
    <row r="7" spans="1:10" ht="16" x14ac:dyDescent="0.4">
      <c r="A7" s="4" t="s">
        <v>10</v>
      </c>
      <c r="B7" s="4" t="s">
        <v>11</v>
      </c>
      <c r="C7" s="7">
        <f>DATE(2023,6,13)</f>
        <v>45090</v>
      </c>
      <c r="D7" s="4" t="s">
        <v>14</v>
      </c>
      <c r="E7" s="4" t="s">
        <v>104</v>
      </c>
      <c r="F7" s="4" t="s">
        <v>29</v>
      </c>
      <c r="G7" s="4" t="s">
        <v>72</v>
      </c>
      <c r="H7" s="5">
        <v>2800</v>
      </c>
      <c r="I7" s="4" t="s">
        <v>98</v>
      </c>
      <c r="J7" s="4" t="s">
        <v>44</v>
      </c>
    </row>
    <row r="8" spans="1:10" ht="16" x14ac:dyDescent="0.4">
      <c r="A8" s="4" t="s">
        <v>10</v>
      </c>
      <c r="B8" s="4" t="s">
        <v>11</v>
      </c>
      <c r="C8" s="7">
        <f>DATE(2023,6,13)</f>
        <v>45090</v>
      </c>
      <c r="D8" s="4" t="s">
        <v>14</v>
      </c>
      <c r="E8" s="4" t="s">
        <v>104</v>
      </c>
      <c r="F8" s="4" t="s">
        <v>29</v>
      </c>
      <c r="G8" s="4" t="s">
        <v>73</v>
      </c>
      <c r="H8" s="5">
        <v>1600</v>
      </c>
      <c r="I8" s="4" t="s">
        <v>98</v>
      </c>
      <c r="J8" s="4" t="s">
        <v>45</v>
      </c>
    </row>
    <row r="9" spans="1:10" ht="16" x14ac:dyDescent="0.4">
      <c r="A9" s="4" t="s">
        <v>10</v>
      </c>
      <c r="B9" s="4" t="s">
        <v>11</v>
      </c>
      <c r="C9" s="7">
        <f>DATE(2023,6,27)</f>
        <v>45104</v>
      </c>
      <c r="D9" s="4" t="s">
        <v>24</v>
      </c>
      <c r="E9" s="4" t="s">
        <v>107</v>
      </c>
      <c r="F9" s="4" t="s">
        <v>38</v>
      </c>
      <c r="G9" s="4" t="s">
        <v>92</v>
      </c>
      <c r="H9" s="5">
        <v>1417.2</v>
      </c>
      <c r="I9" s="4" t="s">
        <v>102</v>
      </c>
      <c r="J9" s="4" t="s">
        <v>64</v>
      </c>
    </row>
    <row r="10" spans="1:10" ht="16" x14ac:dyDescent="0.4">
      <c r="A10" s="4" t="s">
        <v>10</v>
      </c>
      <c r="B10" s="4" t="s">
        <v>11</v>
      </c>
      <c r="C10" s="7">
        <f>DATE(2023,6,13)</f>
        <v>45090</v>
      </c>
      <c r="D10" s="4" t="s">
        <v>26</v>
      </c>
      <c r="E10" s="4" t="s">
        <v>106</v>
      </c>
      <c r="F10" s="4" t="s">
        <v>37</v>
      </c>
      <c r="G10" s="4" t="s">
        <v>97</v>
      </c>
      <c r="H10" s="5">
        <v>1010.86</v>
      </c>
      <c r="I10" s="4" t="s">
        <v>102</v>
      </c>
      <c r="J10" s="4" t="s">
        <v>69</v>
      </c>
    </row>
  </sheetData>
  <autoFilter ref="A1:J10" xr:uid="{80BC37EB-3CF0-4417-807D-C2A0719EEA95}">
    <sortState xmlns:xlrd2="http://schemas.microsoft.com/office/spreadsheetml/2017/richdata2" ref="A2:J10">
      <sortCondition descending="1" ref="H1:H10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B0699-7C6F-466D-9699-2CCD48B9486E}">
  <dimension ref="A1:J25"/>
  <sheetViews>
    <sheetView workbookViewId="0">
      <selection activeCell="I2" sqref="I2"/>
    </sheetView>
  </sheetViews>
  <sheetFormatPr defaultRowHeight="15.5" x14ac:dyDescent="0.35"/>
  <cols>
    <col min="1" max="1" width="12.765625" bestFit="1" customWidth="1"/>
    <col min="2" max="2" width="4.4609375" bestFit="1" customWidth="1"/>
    <col min="3" max="3" width="9.84375" style="8" bestFit="1" customWidth="1"/>
    <col min="4" max="4" width="43.69140625" bestFit="1" customWidth="1"/>
    <col min="5" max="5" width="9.23046875" bestFit="1" customWidth="1"/>
    <col min="6" max="6" width="43" bestFit="1" customWidth="1"/>
    <col min="7" max="7" width="27.765625" bestFit="1" customWidth="1"/>
    <col min="8" max="8" width="10" style="3" bestFit="1" customWidth="1"/>
    <col min="9" max="9" width="8.4609375" bestFit="1" customWidth="1"/>
    <col min="10" max="10" width="20.4609375" bestFit="1" customWidth="1"/>
  </cols>
  <sheetData>
    <row r="1" spans="1:10" x14ac:dyDescent="0.35">
      <c r="A1" s="1" t="s">
        <v>0</v>
      </c>
      <c r="B1" s="1" t="s">
        <v>1</v>
      </c>
      <c r="C1" s="6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</row>
    <row r="2" spans="1:10" ht="16" x14ac:dyDescent="0.4">
      <c r="A2" s="4" t="s">
        <v>10</v>
      </c>
      <c r="B2" s="4" t="s">
        <v>11</v>
      </c>
      <c r="C2" s="7">
        <f>DATE(2023,5,9)</f>
        <v>45055</v>
      </c>
      <c r="D2" s="4" t="s">
        <v>16</v>
      </c>
      <c r="E2" s="4" t="s">
        <v>106</v>
      </c>
      <c r="F2" s="4" t="s">
        <v>31</v>
      </c>
      <c r="G2" s="4" t="s">
        <v>75</v>
      </c>
      <c r="H2" s="5">
        <v>7859.72</v>
      </c>
      <c r="I2" s="4" t="s">
        <v>100</v>
      </c>
      <c r="J2" s="4" t="s">
        <v>47</v>
      </c>
    </row>
    <row r="3" spans="1:10" ht="16" x14ac:dyDescent="0.4">
      <c r="A3" s="4" t="s">
        <v>10</v>
      </c>
      <c r="B3" s="4" t="s">
        <v>11</v>
      </c>
      <c r="C3" s="7">
        <f>DATE(2023,5,9)</f>
        <v>45055</v>
      </c>
      <c r="D3" s="4" t="s">
        <v>16</v>
      </c>
      <c r="E3" s="4" t="s">
        <v>106</v>
      </c>
      <c r="F3" s="4" t="s">
        <v>31</v>
      </c>
      <c r="G3" s="4" t="s">
        <v>76</v>
      </c>
      <c r="H3" s="5">
        <v>7859.72</v>
      </c>
      <c r="I3" s="4" t="s">
        <v>100</v>
      </c>
      <c r="J3" s="4" t="s">
        <v>48</v>
      </c>
    </row>
    <row r="4" spans="1:10" ht="16" x14ac:dyDescent="0.4">
      <c r="A4" s="4" t="s">
        <v>10</v>
      </c>
      <c r="B4" s="4" t="s">
        <v>11</v>
      </c>
      <c r="C4" s="7">
        <f>DATE(2023,5,31)</f>
        <v>45077</v>
      </c>
      <c r="D4" s="4" t="s">
        <v>16</v>
      </c>
      <c r="E4" s="4" t="s">
        <v>106</v>
      </c>
      <c r="F4" s="4" t="s">
        <v>31</v>
      </c>
      <c r="G4" s="4" t="s">
        <v>77</v>
      </c>
      <c r="H4" s="5">
        <v>7859.72</v>
      </c>
      <c r="I4" s="4" t="s">
        <v>100</v>
      </c>
      <c r="J4" s="4" t="s">
        <v>49</v>
      </c>
    </row>
    <row r="5" spans="1:10" ht="16" x14ac:dyDescent="0.4">
      <c r="A5" s="4" t="s">
        <v>10</v>
      </c>
      <c r="B5" s="4" t="s">
        <v>11</v>
      </c>
      <c r="C5" s="7">
        <f>DATE(2023,5,4)</f>
        <v>45050</v>
      </c>
      <c r="D5" s="4" t="s">
        <v>19</v>
      </c>
      <c r="E5" s="4" t="s">
        <v>107</v>
      </c>
      <c r="F5" s="4" t="s">
        <v>34</v>
      </c>
      <c r="G5" s="4" t="s">
        <v>80</v>
      </c>
      <c r="H5" s="5">
        <v>6551.83</v>
      </c>
      <c r="I5" s="4" t="s">
        <v>101</v>
      </c>
      <c r="J5" s="4" t="s">
        <v>52</v>
      </c>
    </row>
    <row r="6" spans="1:10" ht="16" x14ac:dyDescent="0.4">
      <c r="A6" s="4" t="s">
        <v>10</v>
      </c>
      <c r="B6" s="4" t="s">
        <v>11</v>
      </c>
      <c r="C6" s="7">
        <f>DATE(2023,5,4)</f>
        <v>45050</v>
      </c>
      <c r="D6" s="4" t="s">
        <v>22</v>
      </c>
      <c r="E6" s="4" t="s">
        <v>108</v>
      </c>
      <c r="F6" s="4" t="s">
        <v>34</v>
      </c>
      <c r="G6" s="4" t="s">
        <v>80</v>
      </c>
      <c r="H6" s="5">
        <v>5855.24</v>
      </c>
      <c r="I6" s="4" t="s">
        <v>102</v>
      </c>
      <c r="J6" s="4" t="s">
        <v>52</v>
      </c>
    </row>
    <row r="7" spans="1:10" ht="16" x14ac:dyDescent="0.4">
      <c r="A7" s="4" t="s">
        <v>10</v>
      </c>
      <c r="B7" s="4" t="s">
        <v>11</v>
      </c>
      <c r="C7" s="7">
        <f>DATE(2023,5,31)</f>
        <v>45077</v>
      </c>
      <c r="D7" s="4" t="s">
        <v>26</v>
      </c>
      <c r="E7" s="4" t="s">
        <v>106</v>
      </c>
      <c r="F7" s="4" t="s">
        <v>41</v>
      </c>
      <c r="G7" s="4" t="s">
        <v>96</v>
      </c>
      <c r="H7" s="5">
        <v>2880</v>
      </c>
      <c r="I7" s="4" t="s">
        <v>102</v>
      </c>
      <c r="J7" s="4" t="s">
        <v>68</v>
      </c>
    </row>
    <row r="8" spans="1:10" ht="16" x14ac:dyDescent="0.4">
      <c r="A8" s="4" t="s">
        <v>10</v>
      </c>
      <c r="B8" s="4" t="s">
        <v>11</v>
      </c>
      <c r="C8" s="7">
        <f>DATE(2023,5,31)</f>
        <v>45077</v>
      </c>
      <c r="D8" s="4" t="s">
        <v>26</v>
      </c>
      <c r="E8" s="4" t="s">
        <v>106</v>
      </c>
      <c r="F8" s="4" t="s">
        <v>41</v>
      </c>
      <c r="G8" s="4" t="s">
        <v>95</v>
      </c>
      <c r="H8" s="5">
        <v>1620</v>
      </c>
      <c r="I8" s="4" t="s">
        <v>102</v>
      </c>
      <c r="J8" s="4" t="s">
        <v>67</v>
      </c>
    </row>
    <row r="9" spans="1:10" ht="16" x14ac:dyDescent="0.4">
      <c r="A9" s="4" t="s">
        <v>10</v>
      </c>
      <c r="B9" s="4" t="s">
        <v>11</v>
      </c>
      <c r="C9" s="7">
        <f>DATE(2023,5,9)</f>
        <v>45055</v>
      </c>
      <c r="D9" s="4" t="s">
        <v>24</v>
      </c>
      <c r="E9" s="4" t="s">
        <v>107</v>
      </c>
      <c r="F9" s="4" t="s">
        <v>40</v>
      </c>
      <c r="G9" s="4" t="s">
        <v>91</v>
      </c>
      <c r="H9" s="5">
        <v>1332</v>
      </c>
      <c r="I9" s="4" t="s">
        <v>102</v>
      </c>
      <c r="J9" s="4" t="s">
        <v>63</v>
      </c>
    </row>
    <row r="10" spans="1:10" ht="16" x14ac:dyDescent="0.4">
      <c r="A10" s="4" t="s">
        <v>10</v>
      </c>
      <c r="B10" s="4" t="s">
        <v>11</v>
      </c>
      <c r="C10" s="7">
        <f>DATE(2023,5,4)</f>
        <v>45050</v>
      </c>
      <c r="D10" s="4" t="s">
        <v>23</v>
      </c>
      <c r="E10" s="4" t="s">
        <v>106</v>
      </c>
      <c r="F10" s="4" t="s">
        <v>37</v>
      </c>
      <c r="G10" s="4" t="s">
        <v>84</v>
      </c>
      <c r="H10" s="5">
        <v>1244.1600000000001</v>
      </c>
      <c r="I10" s="4" t="s">
        <v>102</v>
      </c>
      <c r="J10" s="4" t="s">
        <v>56</v>
      </c>
    </row>
    <row r="11" spans="1:10" ht="16" x14ac:dyDescent="0.4">
      <c r="A11" s="4" t="s">
        <v>10</v>
      </c>
      <c r="B11" s="4" t="s">
        <v>11</v>
      </c>
      <c r="C11" s="7">
        <f>DATE(2023,5,24)</f>
        <v>45070</v>
      </c>
      <c r="D11" s="4" t="s">
        <v>23</v>
      </c>
      <c r="E11" s="4" t="s">
        <v>106</v>
      </c>
      <c r="F11" s="4" t="s">
        <v>37</v>
      </c>
      <c r="G11" s="4" t="s">
        <v>85</v>
      </c>
      <c r="H11" s="5">
        <v>1244.1600000000001</v>
      </c>
      <c r="I11" s="4" t="s">
        <v>102</v>
      </c>
      <c r="J11" s="4" t="s">
        <v>57</v>
      </c>
    </row>
    <row r="12" spans="1:10" ht="16" x14ac:dyDescent="0.4">
      <c r="A12" s="4" t="s">
        <v>10</v>
      </c>
      <c r="B12" s="4" t="s">
        <v>11</v>
      </c>
      <c r="C12" s="7">
        <f>DATE(2023,5,17)</f>
        <v>45063</v>
      </c>
      <c r="D12" s="4" t="s">
        <v>26</v>
      </c>
      <c r="E12" s="4" t="s">
        <v>106</v>
      </c>
      <c r="F12" s="4" t="s">
        <v>37</v>
      </c>
      <c r="G12" s="4" t="s">
        <v>94</v>
      </c>
      <c r="H12" s="5">
        <v>1059.3800000000001</v>
      </c>
      <c r="I12" s="4" t="s">
        <v>102</v>
      </c>
      <c r="J12" s="4" t="s">
        <v>66</v>
      </c>
    </row>
    <row r="13" spans="1:10" x14ac:dyDescent="0.35">
      <c r="C13" s="9"/>
      <c r="F13" s="10"/>
    </row>
    <row r="14" spans="1:10" x14ac:dyDescent="0.35">
      <c r="C14" s="9"/>
      <c r="F14" s="10"/>
    </row>
    <row r="15" spans="1:10" x14ac:dyDescent="0.35">
      <c r="C15" s="9"/>
      <c r="F15" s="10"/>
    </row>
    <row r="16" spans="1:10" x14ac:dyDescent="0.35">
      <c r="C16" s="9"/>
      <c r="F16" s="10"/>
    </row>
    <row r="17" spans="3:6" x14ac:dyDescent="0.35">
      <c r="C17" s="9"/>
      <c r="F17" s="10"/>
    </row>
    <row r="18" spans="3:6" x14ac:dyDescent="0.35">
      <c r="C18" s="9"/>
      <c r="F18" s="10"/>
    </row>
    <row r="19" spans="3:6" x14ac:dyDescent="0.35">
      <c r="C19" s="9"/>
      <c r="F19" s="10"/>
    </row>
    <row r="20" spans="3:6" x14ac:dyDescent="0.35">
      <c r="C20" s="9"/>
      <c r="F20" s="10"/>
    </row>
    <row r="21" spans="3:6" x14ac:dyDescent="0.35">
      <c r="C21" s="9"/>
      <c r="F21" s="10"/>
    </row>
    <row r="22" spans="3:6" x14ac:dyDescent="0.35">
      <c r="C22" s="9"/>
      <c r="F22" s="10"/>
    </row>
    <row r="23" spans="3:6" x14ac:dyDescent="0.35">
      <c r="C23" s="9"/>
      <c r="F23" s="10"/>
    </row>
    <row r="24" spans="3:6" x14ac:dyDescent="0.35">
      <c r="C24" s="9"/>
      <c r="F24" s="10"/>
    </row>
    <row r="25" spans="3:6" x14ac:dyDescent="0.35">
      <c r="C25" s="9"/>
      <c r="F25" s="10"/>
    </row>
  </sheetData>
  <autoFilter ref="A1:J12" xr:uid="{1F8B0699-7C6F-466D-9699-2CCD48B9486E}">
    <sortState xmlns:xlrd2="http://schemas.microsoft.com/office/spreadsheetml/2017/richdata2" ref="A2:J12">
      <sortCondition descending="1" ref="H1:H12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D2855-7CF9-40C0-9200-3B94FB67AE4A}">
  <dimension ref="A1:J11"/>
  <sheetViews>
    <sheetView workbookViewId="0">
      <selection activeCell="H2" sqref="H2:H11"/>
    </sheetView>
  </sheetViews>
  <sheetFormatPr defaultRowHeight="15.5" x14ac:dyDescent="0.35"/>
  <cols>
    <col min="1" max="1" width="12.765625" bestFit="1" customWidth="1"/>
    <col min="2" max="2" width="4.4609375" bestFit="1" customWidth="1"/>
    <col min="3" max="3" width="9.84375" style="8" bestFit="1" customWidth="1"/>
    <col min="4" max="4" width="43.69140625" bestFit="1" customWidth="1"/>
    <col min="5" max="5" width="9.23046875" bestFit="1" customWidth="1"/>
    <col min="6" max="6" width="43" bestFit="1" customWidth="1"/>
    <col min="7" max="7" width="27.765625" bestFit="1" customWidth="1"/>
    <col min="8" max="8" width="10" style="3" bestFit="1" customWidth="1"/>
    <col min="9" max="9" width="8.4609375" bestFit="1" customWidth="1"/>
    <col min="10" max="10" width="20.4609375" bestFit="1" customWidth="1"/>
  </cols>
  <sheetData>
    <row r="1" spans="1:10" x14ac:dyDescent="0.35">
      <c r="A1" s="1" t="s">
        <v>0</v>
      </c>
      <c r="B1" s="1" t="s">
        <v>1</v>
      </c>
      <c r="C1" s="6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</row>
    <row r="2" spans="1:10" ht="16" x14ac:dyDescent="0.4">
      <c r="A2" s="4" t="s">
        <v>10</v>
      </c>
      <c r="B2" s="4" t="s">
        <v>11</v>
      </c>
      <c r="C2" s="7">
        <f>DATE(2023,4,17)</f>
        <v>45033</v>
      </c>
      <c r="D2" s="4" t="s">
        <v>21</v>
      </c>
      <c r="E2" s="4" t="s">
        <v>108</v>
      </c>
      <c r="F2" s="4" t="s">
        <v>36</v>
      </c>
      <c r="G2" s="4" t="s">
        <v>83</v>
      </c>
      <c r="H2" s="5">
        <v>17741.580000000002</v>
      </c>
      <c r="I2" s="4" t="s">
        <v>102</v>
      </c>
      <c r="J2" s="4" t="s">
        <v>55</v>
      </c>
    </row>
    <row r="3" spans="1:10" ht="16" x14ac:dyDescent="0.4">
      <c r="A3" s="4" t="s">
        <v>10</v>
      </c>
      <c r="B3" s="4" t="s">
        <v>11</v>
      </c>
      <c r="C3" s="7">
        <f>DATE(2023,4,17)</f>
        <v>45033</v>
      </c>
      <c r="D3" s="4" t="s">
        <v>20</v>
      </c>
      <c r="E3" s="4" t="s">
        <v>107</v>
      </c>
      <c r="F3" s="4" t="s">
        <v>35</v>
      </c>
      <c r="G3" s="4" t="s">
        <v>82</v>
      </c>
      <c r="H3" s="5">
        <v>13350.75</v>
      </c>
      <c r="I3" s="4" t="s">
        <v>101</v>
      </c>
      <c r="J3" s="4" t="s">
        <v>54</v>
      </c>
    </row>
    <row r="4" spans="1:10" ht="16" x14ac:dyDescent="0.4">
      <c r="A4" s="4" t="s">
        <v>10</v>
      </c>
      <c r="B4" s="4" t="s">
        <v>11</v>
      </c>
      <c r="C4" s="7">
        <f>DATE(2023,4,17)</f>
        <v>45033</v>
      </c>
      <c r="D4" s="4" t="s">
        <v>24</v>
      </c>
      <c r="E4" s="4" t="s">
        <v>107</v>
      </c>
      <c r="F4" s="4" t="s">
        <v>39</v>
      </c>
      <c r="G4" s="4" t="s">
        <v>88</v>
      </c>
      <c r="H4" s="5">
        <v>6074.88</v>
      </c>
      <c r="I4" s="4" t="s">
        <v>102</v>
      </c>
      <c r="J4" s="4" t="s">
        <v>60</v>
      </c>
    </row>
    <row r="5" spans="1:10" ht="16" x14ac:dyDescent="0.4">
      <c r="A5" s="4" t="s">
        <v>10</v>
      </c>
      <c r="B5" s="4" t="s">
        <v>11</v>
      </c>
      <c r="C5" s="7">
        <f>DATE(2023,4,25)</f>
        <v>45041</v>
      </c>
      <c r="D5" s="4" t="s">
        <v>24</v>
      </c>
      <c r="E5" s="4" t="s">
        <v>107</v>
      </c>
      <c r="F5" s="4" t="s">
        <v>38</v>
      </c>
      <c r="G5" s="4" t="s">
        <v>89</v>
      </c>
      <c r="H5" s="5">
        <v>4506</v>
      </c>
      <c r="I5" s="4" t="s">
        <v>102</v>
      </c>
      <c r="J5" s="4" t="s">
        <v>61</v>
      </c>
    </row>
    <row r="6" spans="1:10" ht="16" x14ac:dyDescent="0.4">
      <c r="A6" s="4" t="s">
        <v>10</v>
      </c>
      <c r="B6" s="4" t="s">
        <v>11</v>
      </c>
      <c r="C6" s="7">
        <f>DATE(2023,4,17)</f>
        <v>45033</v>
      </c>
      <c r="D6" s="4" t="s">
        <v>13</v>
      </c>
      <c r="E6" s="4" t="s">
        <v>103</v>
      </c>
      <c r="F6" s="4" t="s">
        <v>28</v>
      </c>
      <c r="G6" s="4" t="s">
        <v>71</v>
      </c>
      <c r="H6" s="5">
        <v>2790</v>
      </c>
      <c r="I6" s="4" t="s">
        <v>98</v>
      </c>
      <c r="J6" s="4" t="s">
        <v>43</v>
      </c>
    </row>
    <row r="7" spans="1:10" ht="16" x14ac:dyDescent="0.4">
      <c r="A7" s="4" t="s">
        <v>10</v>
      </c>
      <c r="B7" s="4" t="s">
        <v>11</v>
      </c>
      <c r="C7" s="7">
        <f>DATE(2023,4,19)</f>
        <v>45035</v>
      </c>
      <c r="D7" s="4" t="s">
        <v>12</v>
      </c>
      <c r="E7" s="4" t="s">
        <v>103</v>
      </c>
      <c r="F7" s="4" t="s">
        <v>27</v>
      </c>
      <c r="G7" s="4" t="s">
        <v>70</v>
      </c>
      <c r="H7" s="5">
        <v>1980</v>
      </c>
      <c r="I7" s="4" t="s">
        <v>98</v>
      </c>
      <c r="J7" s="4" t="s">
        <v>42</v>
      </c>
    </row>
    <row r="8" spans="1:10" ht="16" x14ac:dyDescent="0.4">
      <c r="A8" s="4" t="s">
        <v>10</v>
      </c>
      <c r="B8" s="4" t="s">
        <v>11</v>
      </c>
      <c r="C8" s="7">
        <f>DATE(2023,4,25)</f>
        <v>45041</v>
      </c>
      <c r="D8" s="4" t="s">
        <v>24</v>
      </c>
      <c r="E8" s="4" t="s">
        <v>107</v>
      </c>
      <c r="F8" s="4" t="s">
        <v>38</v>
      </c>
      <c r="G8" s="4" t="s">
        <v>90</v>
      </c>
      <c r="H8" s="5">
        <v>1455</v>
      </c>
      <c r="I8" s="4" t="s">
        <v>102</v>
      </c>
      <c r="J8" s="4" t="s">
        <v>62</v>
      </c>
    </row>
    <row r="9" spans="1:10" ht="16" x14ac:dyDescent="0.4">
      <c r="A9" s="4" t="s">
        <v>10</v>
      </c>
      <c r="B9" s="4" t="s">
        <v>11</v>
      </c>
      <c r="C9" s="7">
        <f>DATE(2023,4,17)</f>
        <v>45033</v>
      </c>
      <c r="D9" s="4" t="s">
        <v>24</v>
      </c>
      <c r="E9" s="4" t="s">
        <v>107</v>
      </c>
      <c r="F9" s="4" t="s">
        <v>38</v>
      </c>
      <c r="G9" s="4" t="s">
        <v>87</v>
      </c>
      <c r="H9" s="5">
        <v>1320.6</v>
      </c>
      <c r="I9" s="4" t="s">
        <v>102</v>
      </c>
      <c r="J9" s="4" t="s">
        <v>59</v>
      </c>
    </row>
    <row r="10" spans="1:10" ht="16" x14ac:dyDescent="0.4">
      <c r="A10" s="4" t="s">
        <v>10</v>
      </c>
      <c r="B10" s="4" t="s">
        <v>11</v>
      </c>
      <c r="C10" s="7">
        <f>DATE(2023,4,17)</f>
        <v>45033</v>
      </c>
      <c r="D10" s="4" t="s">
        <v>24</v>
      </c>
      <c r="E10" s="4" t="s">
        <v>107</v>
      </c>
      <c r="F10" s="4" t="s">
        <v>38</v>
      </c>
      <c r="G10" s="4" t="s">
        <v>86</v>
      </c>
      <c r="H10" s="5">
        <v>1276.8</v>
      </c>
      <c r="I10" s="4" t="s">
        <v>102</v>
      </c>
      <c r="J10" s="4" t="s">
        <v>58</v>
      </c>
    </row>
    <row r="11" spans="1:10" ht="16" x14ac:dyDescent="0.4">
      <c r="A11" s="4" t="s">
        <v>10</v>
      </c>
      <c r="B11" s="4" t="s">
        <v>11</v>
      </c>
      <c r="C11" s="7">
        <f>DATE(2023,4,19)</f>
        <v>45035</v>
      </c>
      <c r="D11" s="4" t="s">
        <v>25</v>
      </c>
      <c r="E11" s="4" t="s">
        <v>108</v>
      </c>
      <c r="F11" s="4" t="s">
        <v>37</v>
      </c>
      <c r="G11" s="4" t="s">
        <v>93</v>
      </c>
      <c r="H11" s="5">
        <v>1087.8</v>
      </c>
      <c r="I11" s="4" t="s">
        <v>102</v>
      </c>
      <c r="J11" s="4" t="s">
        <v>65</v>
      </c>
    </row>
  </sheetData>
  <autoFilter ref="A1:J11" xr:uid="{CFCD2855-7CF9-40C0-9200-3B94FB67AE4A}">
    <sortState xmlns:xlrd2="http://schemas.microsoft.com/office/spreadsheetml/2017/richdata2" ref="A2:J11">
      <sortCondition descending="1" ref="H1:H1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A9901-95F2-40EB-A505-EAC1C0911591}">
  <dimension ref="A1:J51"/>
  <sheetViews>
    <sheetView workbookViewId="0">
      <selection activeCell="A27" sqref="A27"/>
    </sheetView>
  </sheetViews>
  <sheetFormatPr defaultRowHeight="15.5" x14ac:dyDescent="0.35"/>
  <cols>
    <col min="1" max="1" width="13.23046875" bestFit="1" customWidth="1"/>
    <col min="2" max="2" width="4.53515625" bestFit="1" customWidth="1"/>
    <col min="3" max="3" width="7.921875" bestFit="1" customWidth="1"/>
    <col min="4" max="4" width="33.765625" bestFit="1" customWidth="1"/>
    <col min="5" max="5" width="11.53515625" bestFit="1" customWidth="1"/>
    <col min="6" max="6" width="21.4609375" bestFit="1" customWidth="1"/>
    <col min="7" max="7" width="20.15234375" bestFit="1" customWidth="1"/>
    <col min="8" max="8" width="7.765625" bestFit="1" customWidth="1"/>
    <col min="9" max="9" width="8.765625" bestFit="1" customWidth="1"/>
    <col min="10" max="10" width="21.23046875" bestFit="1" customWidth="1"/>
  </cols>
  <sheetData>
    <row r="1" spans="1:10" s="11" customFormat="1" ht="14" x14ac:dyDescent="0.4">
      <c r="A1" s="1" t="s">
        <v>0</v>
      </c>
      <c r="B1" s="1" t="s">
        <v>1</v>
      </c>
      <c r="C1" s="6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</row>
    <row r="2" spans="1:10" s="11" customFormat="1" ht="14" x14ac:dyDescent="0.4">
      <c r="A2" s="4" t="s">
        <v>10</v>
      </c>
      <c r="B2" s="4" t="s">
        <v>11</v>
      </c>
      <c r="C2" s="16">
        <v>45329</v>
      </c>
      <c r="D2" s="12" t="s">
        <v>23</v>
      </c>
      <c r="E2" s="12" t="s">
        <v>208</v>
      </c>
      <c r="F2" s="12" t="s">
        <v>37</v>
      </c>
      <c r="G2" s="12" t="s">
        <v>354</v>
      </c>
      <c r="H2" s="13">
        <v>1244.1600000000001</v>
      </c>
      <c r="I2" s="12" t="s">
        <v>102</v>
      </c>
      <c r="J2" s="12" t="s">
        <v>355</v>
      </c>
    </row>
    <row r="3" spans="1:10" s="11" customFormat="1" ht="14" x14ac:dyDescent="0.4">
      <c r="A3" s="4" t="s">
        <v>10</v>
      </c>
      <c r="B3" s="4" t="s">
        <v>11</v>
      </c>
      <c r="C3" s="16">
        <v>45329</v>
      </c>
      <c r="D3" s="12" t="s">
        <v>24</v>
      </c>
      <c r="E3" s="12" t="s">
        <v>209</v>
      </c>
      <c r="F3" s="12" t="s">
        <v>39</v>
      </c>
      <c r="G3" s="12" t="s">
        <v>361</v>
      </c>
      <c r="H3" s="13">
        <v>3000</v>
      </c>
      <c r="I3" s="12" t="s">
        <v>102</v>
      </c>
      <c r="J3" s="12" t="s">
        <v>362</v>
      </c>
    </row>
    <row r="4" spans="1:10" s="11" customFormat="1" ht="14" x14ac:dyDescent="0.4">
      <c r="A4" s="4" t="s">
        <v>10</v>
      </c>
      <c r="B4" s="4" t="s">
        <v>11</v>
      </c>
      <c r="C4" s="16">
        <v>45329</v>
      </c>
      <c r="D4" s="12" t="s">
        <v>235</v>
      </c>
      <c r="E4" s="12" t="s">
        <v>214</v>
      </c>
      <c r="F4" s="12" t="s">
        <v>239</v>
      </c>
      <c r="G4" s="12" t="s">
        <v>371</v>
      </c>
      <c r="H4" s="13">
        <v>8020</v>
      </c>
      <c r="I4" s="12" t="s">
        <v>102</v>
      </c>
      <c r="J4" s="12" t="s">
        <v>372</v>
      </c>
    </row>
    <row r="5" spans="1:10" s="11" customFormat="1" ht="14" x14ac:dyDescent="0.4">
      <c r="A5" s="4" t="s">
        <v>10</v>
      </c>
      <c r="B5" s="4" t="s">
        <v>11</v>
      </c>
      <c r="C5" s="16">
        <v>45329</v>
      </c>
      <c r="D5" s="12" t="s">
        <v>26</v>
      </c>
      <c r="E5" s="12" t="s">
        <v>208</v>
      </c>
      <c r="F5" s="12" t="s">
        <v>37</v>
      </c>
      <c r="G5" s="12" t="s">
        <v>375</v>
      </c>
      <c r="H5" s="13">
        <v>1011.59</v>
      </c>
      <c r="I5" s="12" t="s">
        <v>102</v>
      </c>
      <c r="J5" s="12" t="s">
        <v>376</v>
      </c>
    </row>
    <row r="6" spans="1:10" s="11" customFormat="1" ht="14" x14ac:dyDescent="0.4">
      <c r="A6" s="4" t="s">
        <v>10</v>
      </c>
      <c r="B6" s="4" t="s">
        <v>11</v>
      </c>
      <c r="C6" s="16">
        <v>45336</v>
      </c>
      <c r="D6" s="12" t="s">
        <v>202</v>
      </c>
      <c r="E6" s="12" t="s">
        <v>211</v>
      </c>
      <c r="F6" s="12" t="s">
        <v>27</v>
      </c>
      <c r="G6" s="12" t="s">
        <v>306</v>
      </c>
      <c r="H6" s="13">
        <v>1188</v>
      </c>
      <c r="I6" s="12" t="s">
        <v>98</v>
      </c>
      <c r="J6" s="12" t="s">
        <v>307</v>
      </c>
    </row>
    <row r="7" spans="1:10" s="11" customFormat="1" ht="14" x14ac:dyDescent="0.4">
      <c r="A7" s="4" t="s">
        <v>10</v>
      </c>
      <c r="B7" s="4" t="s">
        <v>11</v>
      </c>
      <c r="C7" s="16">
        <v>45336</v>
      </c>
      <c r="D7" s="12" t="s">
        <v>19</v>
      </c>
      <c r="E7" s="12" t="s">
        <v>205</v>
      </c>
      <c r="F7" s="12" t="s">
        <v>34</v>
      </c>
      <c r="G7" s="12" t="s">
        <v>335</v>
      </c>
      <c r="H7" s="13">
        <v>3495.84</v>
      </c>
      <c r="I7" s="12" t="s">
        <v>101</v>
      </c>
      <c r="J7" s="12" t="s">
        <v>336</v>
      </c>
    </row>
    <row r="8" spans="1:10" s="11" customFormat="1" ht="14" x14ac:dyDescent="0.4">
      <c r="A8" s="4" t="s">
        <v>10</v>
      </c>
      <c r="B8" s="4" t="s">
        <v>11</v>
      </c>
      <c r="C8" s="16">
        <v>45336</v>
      </c>
      <c r="D8" s="12" t="s">
        <v>22</v>
      </c>
      <c r="E8" s="12" t="s">
        <v>207</v>
      </c>
      <c r="F8" s="12" t="s">
        <v>34</v>
      </c>
      <c r="G8" s="12" t="s">
        <v>335</v>
      </c>
      <c r="H8" s="13">
        <v>5193.03</v>
      </c>
      <c r="I8" s="12" t="s">
        <v>102</v>
      </c>
      <c r="J8" s="12" t="s">
        <v>336</v>
      </c>
    </row>
    <row r="9" spans="1:10" s="11" customFormat="1" ht="14" x14ac:dyDescent="0.4">
      <c r="A9" s="4" t="s">
        <v>10</v>
      </c>
      <c r="B9" s="4" t="s">
        <v>11</v>
      </c>
      <c r="C9" s="16">
        <v>45336</v>
      </c>
      <c r="D9" s="12" t="s">
        <v>24</v>
      </c>
      <c r="E9" s="12" t="s">
        <v>209</v>
      </c>
      <c r="F9" s="12" t="s">
        <v>38</v>
      </c>
      <c r="G9" s="12" t="s">
        <v>363</v>
      </c>
      <c r="H9" s="13">
        <v>1523.4</v>
      </c>
      <c r="I9" s="12" t="s">
        <v>102</v>
      </c>
      <c r="J9" s="12" t="s">
        <v>364</v>
      </c>
    </row>
    <row r="10" spans="1:10" s="11" customFormat="1" ht="14" x14ac:dyDescent="0.4">
      <c r="A10" s="4" t="s">
        <v>10</v>
      </c>
      <c r="B10" s="4" t="s">
        <v>11</v>
      </c>
      <c r="C10" s="16">
        <v>45341</v>
      </c>
      <c r="D10" s="12" t="s">
        <v>16</v>
      </c>
      <c r="E10" s="12" t="s">
        <v>211</v>
      </c>
      <c r="F10" s="12" t="s">
        <v>31</v>
      </c>
      <c r="G10" s="12" t="s">
        <v>315</v>
      </c>
      <c r="H10" s="13">
        <v>8211.74</v>
      </c>
      <c r="I10" s="12" t="s">
        <v>100</v>
      </c>
      <c r="J10" s="12" t="s">
        <v>316</v>
      </c>
    </row>
    <row r="11" spans="1:10" s="11" customFormat="1" ht="14" x14ac:dyDescent="0.4">
      <c r="A11" s="4" t="s">
        <v>10</v>
      </c>
      <c r="B11" s="4" t="s">
        <v>11</v>
      </c>
      <c r="C11" s="16">
        <v>45341</v>
      </c>
      <c r="D11" s="12" t="s">
        <v>24</v>
      </c>
      <c r="E11" s="12" t="s">
        <v>209</v>
      </c>
      <c r="F11" s="12" t="s">
        <v>39</v>
      </c>
      <c r="G11" s="12" t="s">
        <v>365</v>
      </c>
      <c r="H11" s="13">
        <v>1602.3</v>
      </c>
      <c r="I11" s="12" t="s">
        <v>102</v>
      </c>
      <c r="J11" s="12" t="s">
        <v>366</v>
      </c>
    </row>
    <row r="12" spans="1:10" s="11" customFormat="1" ht="14" x14ac:dyDescent="0.4">
      <c r="A12" s="4" t="s">
        <v>10</v>
      </c>
      <c r="B12" s="4" t="s">
        <v>11</v>
      </c>
      <c r="C12" s="16">
        <v>45341</v>
      </c>
      <c r="D12" s="12" t="s">
        <v>110</v>
      </c>
      <c r="E12" s="12" t="s">
        <v>210</v>
      </c>
      <c r="F12" s="12" t="s">
        <v>118</v>
      </c>
      <c r="G12" s="12" t="s">
        <v>381</v>
      </c>
      <c r="H12" s="13">
        <v>13337.4</v>
      </c>
      <c r="I12" s="12" t="s">
        <v>102</v>
      </c>
      <c r="J12" s="12" t="s">
        <v>382</v>
      </c>
    </row>
    <row r="13" spans="1:10" s="11" customFormat="1" ht="14" x14ac:dyDescent="0.4">
      <c r="A13" s="4" t="s">
        <v>10</v>
      </c>
      <c r="B13" s="4" t="s">
        <v>11</v>
      </c>
      <c r="C13" s="16">
        <v>45350</v>
      </c>
      <c r="D13" s="12" t="s">
        <v>319</v>
      </c>
      <c r="E13" s="12" t="s">
        <v>320</v>
      </c>
      <c r="F13" s="12" t="s">
        <v>321</v>
      </c>
      <c r="G13" s="12" t="s">
        <v>322</v>
      </c>
      <c r="H13" s="13">
        <v>4020</v>
      </c>
      <c r="I13" s="12" t="s">
        <v>100</v>
      </c>
      <c r="J13" s="12" t="s">
        <v>323</v>
      </c>
    </row>
    <row r="14" spans="1:10" s="11" customFormat="1" ht="14" x14ac:dyDescent="0.4">
      <c r="A14" s="4" t="s">
        <v>10</v>
      </c>
      <c r="B14" s="4" t="s">
        <v>11</v>
      </c>
      <c r="C14" s="16">
        <v>45350</v>
      </c>
      <c r="D14" s="12" t="s">
        <v>343</v>
      </c>
      <c r="E14" s="12" t="s">
        <v>212</v>
      </c>
      <c r="F14" s="12" t="s">
        <v>344</v>
      </c>
      <c r="G14" s="12" t="s">
        <v>345</v>
      </c>
      <c r="H14" s="13">
        <v>6055.99</v>
      </c>
      <c r="I14" s="12" t="s">
        <v>102</v>
      </c>
      <c r="J14" s="12" t="s">
        <v>346</v>
      </c>
    </row>
    <row r="18" spans="1:10" s="11" customFormat="1" ht="14" x14ac:dyDescent="0.4">
      <c r="A18" s="12"/>
      <c r="B18" s="12"/>
      <c r="C18" s="12"/>
      <c r="D18" s="12"/>
      <c r="E18" s="12"/>
      <c r="F18" s="12"/>
      <c r="G18" s="12"/>
      <c r="H18" s="13"/>
      <c r="I18" s="12"/>
      <c r="J18" s="12"/>
    </row>
    <row r="19" spans="1:10" s="11" customFormat="1" ht="14" x14ac:dyDescent="0.4">
      <c r="A19" s="16"/>
      <c r="B19" s="12"/>
      <c r="C19" s="12"/>
      <c r="D19" s="12"/>
      <c r="E19" s="12"/>
      <c r="F19" s="17"/>
      <c r="G19" s="12"/>
      <c r="H19" s="13"/>
      <c r="I19" s="12"/>
      <c r="J19" s="12"/>
    </row>
    <row r="20" spans="1:10" s="11" customFormat="1" ht="14" x14ac:dyDescent="0.4">
      <c r="A20" s="16"/>
      <c r="B20" s="12"/>
      <c r="C20" s="12"/>
      <c r="D20" s="12"/>
      <c r="E20" s="12"/>
      <c r="F20" s="17"/>
      <c r="G20" s="12"/>
      <c r="H20" s="13"/>
      <c r="I20" s="12"/>
      <c r="J20" s="12"/>
    </row>
    <row r="21" spans="1:10" s="11" customFormat="1" ht="14" x14ac:dyDescent="0.4">
      <c r="A21" s="16"/>
      <c r="B21" s="12"/>
      <c r="C21" s="12"/>
      <c r="D21" s="12"/>
      <c r="E21" s="12"/>
      <c r="F21" s="17"/>
      <c r="G21" s="12"/>
      <c r="H21" s="13"/>
      <c r="I21" s="12"/>
      <c r="J21" s="12"/>
    </row>
    <row r="22" spans="1:10" s="11" customFormat="1" ht="14" x14ac:dyDescent="0.4">
      <c r="A22" s="16"/>
      <c r="B22" s="12"/>
      <c r="C22" s="12"/>
      <c r="D22" s="12"/>
      <c r="E22" s="12"/>
      <c r="F22" s="17"/>
      <c r="G22" s="12"/>
      <c r="H22" s="13"/>
      <c r="I22" s="12"/>
      <c r="J22" s="12"/>
    </row>
    <row r="23" spans="1:10" s="11" customFormat="1" ht="14" x14ac:dyDescent="0.4">
      <c r="A23" s="16"/>
      <c r="B23" s="12"/>
      <c r="C23" s="12"/>
      <c r="D23" s="12"/>
      <c r="E23" s="12"/>
      <c r="F23" s="17"/>
      <c r="G23" s="12"/>
      <c r="H23" s="13"/>
      <c r="I23" s="12"/>
      <c r="J23" s="12"/>
    </row>
    <row r="24" spans="1:10" s="11" customFormat="1" ht="14" x14ac:dyDescent="0.4">
      <c r="A24" s="16"/>
      <c r="B24" s="12"/>
      <c r="C24" s="12"/>
      <c r="D24" s="12"/>
      <c r="E24" s="12"/>
      <c r="F24" s="17"/>
      <c r="G24" s="12"/>
      <c r="H24" s="13"/>
      <c r="I24" s="12"/>
      <c r="J24" s="12"/>
    </row>
    <row r="25" spans="1:10" s="11" customFormat="1" ht="14" x14ac:dyDescent="0.4">
      <c r="A25" s="16"/>
      <c r="B25" s="12"/>
      <c r="C25" s="12"/>
      <c r="D25" s="12"/>
      <c r="E25" s="12"/>
      <c r="F25" s="17"/>
      <c r="G25" s="12"/>
      <c r="H25" s="13"/>
      <c r="I25" s="12"/>
      <c r="J25" s="12"/>
    </row>
    <row r="26" spans="1:10" s="11" customFormat="1" ht="14" x14ac:dyDescent="0.4">
      <c r="A26" s="16"/>
      <c r="B26" s="12"/>
      <c r="C26" s="12"/>
      <c r="D26" s="12"/>
      <c r="E26" s="12"/>
      <c r="F26" s="17"/>
      <c r="G26" s="12"/>
      <c r="H26" s="13"/>
      <c r="I26" s="12"/>
      <c r="J26" s="12"/>
    </row>
    <row r="27" spans="1:10" s="11" customFormat="1" ht="14" x14ac:dyDescent="0.4">
      <c r="A27" s="16"/>
      <c r="B27" s="12"/>
      <c r="C27" s="12"/>
      <c r="D27" s="12"/>
      <c r="E27" s="12"/>
      <c r="F27" s="17"/>
      <c r="G27" s="12"/>
      <c r="H27" s="13"/>
      <c r="I27" s="12"/>
      <c r="J27" s="12"/>
    </row>
    <row r="28" spans="1:10" s="11" customFormat="1" ht="14" x14ac:dyDescent="0.4">
      <c r="A28" s="16"/>
      <c r="B28" s="12"/>
      <c r="C28" s="12"/>
      <c r="D28" s="12"/>
      <c r="E28" s="12"/>
      <c r="F28" s="17"/>
      <c r="G28" s="12"/>
      <c r="H28" s="13"/>
      <c r="I28" s="12"/>
      <c r="J28" s="12"/>
    </row>
    <row r="29" spans="1:10" s="11" customFormat="1" ht="14" x14ac:dyDescent="0.4">
      <c r="A29" s="16"/>
      <c r="B29" s="12"/>
      <c r="C29" s="12"/>
      <c r="D29" s="12"/>
      <c r="E29" s="12"/>
      <c r="F29" s="17"/>
      <c r="G29" s="12"/>
      <c r="H29" s="13"/>
      <c r="I29" s="12"/>
      <c r="J29" s="12"/>
    </row>
    <row r="30" spans="1:10" s="11" customFormat="1" ht="14" x14ac:dyDescent="0.4">
      <c r="A30" s="16"/>
      <c r="B30" s="12"/>
      <c r="C30" s="12"/>
      <c r="D30" s="12"/>
      <c r="E30" s="12"/>
      <c r="F30" s="17"/>
      <c r="G30" s="12"/>
      <c r="H30" s="13"/>
      <c r="I30" s="12"/>
      <c r="J30" s="12"/>
    </row>
    <row r="31" spans="1:10" s="11" customFormat="1" ht="14" x14ac:dyDescent="0.4">
      <c r="A31" s="16"/>
      <c r="B31" s="12"/>
      <c r="C31" s="12"/>
      <c r="D31" s="12"/>
      <c r="E31" s="12"/>
      <c r="F31" s="17"/>
      <c r="G31" s="12"/>
      <c r="H31" s="13"/>
      <c r="I31" s="12"/>
      <c r="J31" s="12"/>
    </row>
    <row r="32" spans="1:10" s="11" customFormat="1" ht="14" x14ac:dyDescent="0.4">
      <c r="A32" s="16"/>
      <c r="B32" s="12"/>
      <c r="C32" s="12"/>
      <c r="D32" s="12"/>
      <c r="E32" s="12"/>
      <c r="F32" s="17"/>
      <c r="G32" s="12"/>
      <c r="H32" s="13"/>
      <c r="I32" s="12"/>
      <c r="J32" s="12"/>
    </row>
    <row r="33" spans="1:10" s="11" customFormat="1" ht="14" x14ac:dyDescent="0.4">
      <c r="A33" s="16"/>
      <c r="B33" s="12"/>
      <c r="C33" s="12"/>
      <c r="D33" s="12"/>
      <c r="E33" s="12"/>
      <c r="F33" s="17"/>
      <c r="G33" s="12"/>
      <c r="H33" s="13"/>
      <c r="I33" s="12"/>
      <c r="J33" s="12"/>
    </row>
    <row r="34" spans="1:10" s="11" customFormat="1" ht="14" x14ac:dyDescent="0.4">
      <c r="A34" s="16"/>
      <c r="B34" s="12"/>
      <c r="C34" s="12"/>
      <c r="D34" s="12"/>
      <c r="E34" s="12"/>
      <c r="F34" s="17"/>
      <c r="G34" s="12"/>
      <c r="H34" s="13"/>
      <c r="I34" s="12"/>
      <c r="J34" s="12"/>
    </row>
    <row r="35" spans="1:10" s="11" customFormat="1" ht="14" x14ac:dyDescent="0.4">
      <c r="A35" s="16"/>
      <c r="B35" s="12"/>
      <c r="C35" s="12"/>
      <c r="D35" s="12"/>
      <c r="E35" s="12"/>
      <c r="F35" s="17"/>
      <c r="G35" s="12"/>
      <c r="H35" s="13"/>
      <c r="I35" s="12"/>
      <c r="J35" s="12"/>
    </row>
    <row r="36" spans="1:10" s="11" customFormat="1" ht="14" x14ac:dyDescent="0.4">
      <c r="A36" s="16"/>
      <c r="B36" s="12"/>
      <c r="C36" s="12"/>
      <c r="D36" s="12"/>
      <c r="E36" s="12"/>
      <c r="F36" s="17"/>
      <c r="G36" s="12"/>
      <c r="H36" s="13"/>
      <c r="I36" s="12"/>
      <c r="J36" s="12"/>
    </row>
    <row r="37" spans="1:10" s="11" customFormat="1" ht="14" x14ac:dyDescent="0.4">
      <c r="A37" s="16"/>
      <c r="B37" s="12"/>
      <c r="C37" s="12"/>
      <c r="D37" s="12"/>
      <c r="E37" s="12"/>
      <c r="F37" s="17"/>
      <c r="G37" s="12"/>
      <c r="H37" s="13"/>
      <c r="I37" s="12"/>
      <c r="J37" s="12"/>
    </row>
    <row r="38" spans="1:10" s="11" customFormat="1" ht="14" x14ac:dyDescent="0.4">
      <c r="A38" s="16"/>
      <c r="B38" s="12"/>
      <c r="C38" s="12"/>
      <c r="D38" s="12"/>
      <c r="E38" s="12"/>
      <c r="F38" s="17"/>
      <c r="G38" s="12"/>
      <c r="H38" s="13"/>
      <c r="I38" s="12"/>
      <c r="J38" s="12"/>
    </row>
    <row r="39" spans="1:10" s="11" customFormat="1" ht="14" x14ac:dyDescent="0.4">
      <c r="A39" s="16"/>
      <c r="B39" s="12"/>
      <c r="C39" s="12"/>
      <c r="D39" s="12"/>
      <c r="E39" s="12"/>
      <c r="F39" s="17"/>
      <c r="G39" s="12"/>
      <c r="H39" s="13"/>
      <c r="I39" s="12"/>
      <c r="J39" s="12"/>
    </row>
    <row r="40" spans="1:10" s="11" customFormat="1" ht="14" x14ac:dyDescent="0.4">
      <c r="A40" s="16"/>
      <c r="B40" s="12"/>
      <c r="C40" s="12"/>
      <c r="D40" s="12"/>
      <c r="E40" s="12"/>
      <c r="F40" s="17"/>
      <c r="G40" s="12"/>
      <c r="H40" s="13"/>
      <c r="I40" s="12"/>
      <c r="J40" s="12"/>
    </row>
    <row r="41" spans="1:10" s="11" customFormat="1" ht="14" x14ac:dyDescent="0.4">
      <c r="A41" s="16"/>
      <c r="B41" s="12"/>
      <c r="C41" s="12"/>
      <c r="D41" s="12"/>
      <c r="E41" s="12"/>
      <c r="F41" s="17"/>
      <c r="G41" s="12"/>
      <c r="H41" s="13"/>
      <c r="I41" s="12"/>
      <c r="J41" s="12"/>
    </row>
    <row r="42" spans="1:10" s="11" customFormat="1" ht="14" x14ac:dyDescent="0.4">
      <c r="A42" s="16"/>
      <c r="B42" s="12"/>
      <c r="C42" s="12"/>
      <c r="D42" s="12"/>
      <c r="E42" s="12"/>
      <c r="F42" s="17"/>
      <c r="G42" s="12"/>
      <c r="H42" s="13"/>
      <c r="I42" s="12"/>
      <c r="J42" s="12"/>
    </row>
    <row r="43" spans="1:10" s="11" customFormat="1" ht="14" x14ac:dyDescent="0.4">
      <c r="A43" s="16"/>
      <c r="B43" s="12"/>
      <c r="C43" s="12"/>
      <c r="D43" s="12"/>
      <c r="E43" s="12"/>
      <c r="F43" s="17"/>
      <c r="G43" s="12"/>
      <c r="H43" s="13"/>
      <c r="I43" s="12"/>
      <c r="J43" s="12"/>
    </row>
    <row r="44" spans="1:10" s="11" customFormat="1" ht="14" x14ac:dyDescent="0.4">
      <c r="A44" s="16"/>
      <c r="B44" s="12"/>
      <c r="C44" s="12"/>
      <c r="D44" s="12"/>
      <c r="E44" s="12"/>
      <c r="F44" s="17"/>
      <c r="G44" s="12"/>
      <c r="H44" s="13"/>
      <c r="I44" s="12"/>
      <c r="J44" s="12"/>
    </row>
    <row r="45" spans="1:10" s="11" customFormat="1" ht="14" x14ac:dyDescent="0.4">
      <c r="A45" s="16"/>
      <c r="B45" s="12"/>
      <c r="C45" s="12"/>
      <c r="D45" s="12"/>
      <c r="E45" s="12"/>
      <c r="F45" s="17"/>
      <c r="G45" s="12"/>
      <c r="H45" s="13"/>
      <c r="I45" s="12"/>
      <c r="J45" s="12"/>
    </row>
    <row r="46" spans="1:10" s="11" customFormat="1" ht="14" x14ac:dyDescent="0.4">
      <c r="A46" s="16"/>
      <c r="B46" s="12"/>
      <c r="C46" s="12"/>
      <c r="D46" s="12"/>
      <c r="E46" s="12"/>
      <c r="F46" s="17"/>
      <c r="G46" s="12"/>
      <c r="H46" s="13"/>
      <c r="I46" s="12"/>
      <c r="J46" s="12"/>
    </row>
    <row r="47" spans="1:10" s="11" customFormat="1" ht="14" x14ac:dyDescent="0.4">
      <c r="A47" s="16"/>
      <c r="B47" s="12"/>
      <c r="C47" s="12"/>
      <c r="D47" s="12"/>
      <c r="E47" s="12"/>
      <c r="F47" s="17"/>
      <c r="G47" s="12"/>
      <c r="H47" s="13"/>
      <c r="I47" s="12"/>
      <c r="J47" s="12"/>
    </row>
    <row r="48" spans="1:10" s="11" customFormat="1" ht="14" x14ac:dyDescent="0.4">
      <c r="A48" s="16"/>
      <c r="B48" s="12"/>
      <c r="C48" s="12"/>
      <c r="D48" s="12"/>
      <c r="E48" s="12"/>
      <c r="F48" s="17"/>
      <c r="G48" s="12"/>
      <c r="H48" s="13"/>
      <c r="I48" s="12"/>
      <c r="J48" s="12"/>
    </row>
    <row r="49" spans="1:10" s="11" customFormat="1" ht="14" x14ac:dyDescent="0.4">
      <c r="A49" s="16"/>
      <c r="B49" s="12"/>
      <c r="C49" s="12"/>
      <c r="D49" s="12"/>
      <c r="E49" s="12"/>
      <c r="F49" s="17"/>
      <c r="G49" s="12"/>
      <c r="H49" s="13"/>
      <c r="I49" s="12"/>
      <c r="J49" s="12"/>
    </row>
    <row r="50" spans="1:10" s="11" customFormat="1" ht="14" x14ac:dyDescent="0.4">
      <c r="A50" s="16"/>
      <c r="B50" s="12"/>
      <c r="C50" s="12"/>
      <c r="D50" s="12"/>
      <c r="E50" s="12"/>
      <c r="F50" s="17"/>
      <c r="G50" s="12"/>
      <c r="H50" s="13"/>
      <c r="I50" s="12"/>
      <c r="J50" s="12"/>
    </row>
    <row r="51" spans="1:10" s="11" customFormat="1" ht="14" x14ac:dyDescent="0.4">
      <c r="H51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28035-BB04-4079-9241-AE939E77F3E9}">
  <dimension ref="A1:J46"/>
  <sheetViews>
    <sheetView topLeftCell="C1" workbookViewId="0">
      <pane ySplit="1" topLeftCell="A2" activePane="bottomLeft" state="frozen"/>
      <selection pane="bottomLeft" activeCell="D10" sqref="D10"/>
    </sheetView>
  </sheetViews>
  <sheetFormatPr defaultColWidth="8.84375" defaultRowHeight="14" x14ac:dyDescent="0.4"/>
  <cols>
    <col min="1" max="1" width="12.765625" style="11" bestFit="1" customWidth="1"/>
    <col min="2" max="2" width="9.61328125" style="11" customWidth="1"/>
    <col min="3" max="3" width="12.3046875" style="11" customWidth="1"/>
    <col min="4" max="4" width="42.53515625" style="11" bestFit="1" customWidth="1"/>
    <col min="5" max="5" width="26.53515625" style="11" bestFit="1" customWidth="1"/>
    <col min="6" max="6" width="35" style="11" bestFit="1" customWidth="1"/>
    <col min="7" max="7" width="29.61328125" style="11" bestFit="1" customWidth="1"/>
    <col min="8" max="8" width="26.53515625" style="14" bestFit="1" customWidth="1"/>
    <col min="9" max="9" width="15.765625" style="11" bestFit="1" customWidth="1"/>
    <col min="10" max="10" width="20.61328125" style="11" bestFit="1" customWidth="1"/>
    <col min="11" max="16384" width="8.84375" style="11"/>
  </cols>
  <sheetData>
    <row r="1" spans="1:10" x14ac:dyDescent="0.4">
      <c r="A1" s="1" t="s">
        <v>0</v>
      </c>
      <c r="B1" s="1" t="s">
        <v>1</v>
      </c>
      <c r="C1" s="6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</row>
    <row r="2" spans="1:10" x14ac:dyDescent="0.4">
      <c r="A2" s="4" t="s">
        <v>10</v>
      </c>
      <c r="B2" s="4" t="s">
        <v>11</v>
      </c>
      <c r="C2" s="16">
        <f>DATE(2024,1,4)</f>
        <v>45295</v>
      </c>
      <c r="D2" s="12" t="s">
        <v>16</v>
      </c>
      <c r="E2" s="12" t="s">
        <v>211</v>
      </c>
      <c r="F2" s="12" t="s">
        <v>31</v>
      </c>
      <c r="G2" s="12" t="s">
        <v>313</v>
      </c>
      <c r="H2" s="13">
        <v>8211.74</v>
      </c>
      <c r="I2" s="12" t="s">
        <v>100</v>
      </c>
      <c r="J2" s="12" t="s">
        <v>314</v>
      </c>
    </row>
    <row r="3" spans="1:10" x14ac:dyDescent="0.4">
      <c r="A3" s="4" t="s">
        <v>10</v>
      </c>
      <c r="B3" s="4" t="s">
        <v>11</v>
      </c>
      <c r="C3" s="16">
        <f>DATE(2024,1,4)</f>
        <v>45295</v>
      </c>
      <c r="D3" s="12" t="s">
        <v>19</v>
      </c>
      <c r="E3" s="12" t="s">
        <v>205</v>
      </c>
      <c r="F3" s="12" t="s">
        <v>34</v>
      </c>
      <c r="G3" s="12" t="s">
        <v>333</v>
      </c>
      <c r="H3" s="13">
        <v>2274.25</v>
      </c>
      <c r="I3" s="12" t="s">
        <v>101</v>
      </c>
      <c r="J3" s="12" t="s">
        <v>334</v>
      </c>
    </row>
    <row r="4" spans="1:10" x14ac:dyDescent="0.4">
      <c r="A4" s="4" t="s">
        <v>10</v>
      </c>
      <c r="B4" s="4" t="s">
        <v>11</v>
      </c>
      <c r="C4" s="16">
        <f>DATE(2024,1,4)</f>
        <v>45295</v>
      </c>
      <c r="D4" s="12" t="s">
        <v>22</v>
      </c>
      <c r="E4" s="12" t="s">
        <v>207</v>
      </c>
      <c r="F4" s="12" t="s">
        <v>34</v>
      </c>
      <c r="G4" s="12" t="s">
        <v>333</v>
      </c>
      <c r="H4" s="13">
        <v>6754.67</v>
      </c>
      <c r="I4" s="12" t="s">
        <v>102</v>
      </c>
      <c r="J4" s="12" t="s">
        <v>334</v>
      </c>
    </row>
    <row r="5" spans="1:10" x14ac:dyDescent="0.4">
      <c r="A5" s="4" t="s">
        <v>10</v>
      </c>
      <c r="B5" s="4" t="s">
        <v>11</v>
      </c>
      <c r="C5" s="16">
        <f>DATE(2024,1,4)</f>
        <v>45295</v>
      </c>
      <c r="D5" s="12" t="s">
        <v>23</v>
      </c>
      <c r="E5" s="12" t="s">
        <v>208</v>
      </c>
      <c r="F5" s="12" t="s">
        <v>37</v>
      </c>
      <c r="G5" s="12" t="s">
        <v>347</v>
      </c>
      <c r="H5" s="13">
        <v>1244.1600000000001</v>
      </c>
      <c r="I5" s="12" t="s">
        <v>102</v>
      </c>
      <c r="J5" s="12" t="s">
        <v>348</v>
      </c>
    </row>
    <row r="6" spans="1:10" x14ac:dyDescent="0.4">
      <c r="A6" s="4" t="s">
        <v>10</v>
      </c>
      <c r="B6" s="4" t="s">
        <v>11</v>
      </c>
      <c r="C6" s="16">
        <f>DATE(2024,1,4)</f>
        <v>45295</v>
      </c>
      <c r="D6" s="12" t="s">
        <v>389</v>
      </c>
      <c r="E6" s="12" t="s">
        <v>390</v>
      </c>
      <c r="F6" s="12" t="s">
        <v>391</v>
      </c>
      <c r="G6" s="12" t="s">
        <v>392</v>
      </c>
      <c r="H6" s="13">
        <v>4258.9799999999996</v>
      </c>
      <c r="I6" s="12" t="s">
        <v>102</v>
      </c>
      <c r="J6" s="12" t="s">
        <v>393</v>
      </c>
    </row>
    <row r="7" spans="1:10" x14ac:dyDescent="0.4">
      <c r="A7" s="4" t="s">
        <v>10</v>
      </c>
      <c r="B7" s="4" t="s">
        <v>11</v>
      </c>
      <c r="C7" s="16">
        <f>DATE(2024,1,17)</f>
        <v>45308</v>
      </c>
      <c r="D7" s="12" t="s">
        <v>235</v>
      </c>
      <c r="E7" s="12" t="s">
        <v>214</v>
      </c>
      <c r="F7" s="12" t="s">
        <v>239</v>
      </c>
      <c r="G7" s="12" t="s">
        <v>369</v>
      </c>
      <c r="H7" s="13">
        <v>8020</v>
      </c>
      <c r="I7" s="12" t="s">
        <v>102</v>
      </c>
      <c r="J7" s="12" t="s">
        <v>370</v>
      </c>
    </row>
    <row r="8" spans="1:10" x14ac:dyDescent="0.4">
      <c r="A8" s="4" t="s">
        <v>10</v>
      </c>
      <c r="B8" s="4" t="s">
        <v>11</v>
      </c>
      <c r="C8" s="16">
        <f>DATE(2024,1,24)</f>
        <v>45315</v>
      </c>
      <c r="D8" s="12" t="s">
        <v>21</v>
      </c>
      <c r="E8" s="12" t="s">
        <v>211</v>
      </c>
      <c r="F8" s="12" t="s">
        <v>36</v>
      </c>
      <c r="G8" s="12" t="s">
        <v>339</v>
      </c>
      <c r="H8" s="13">
        <v>23705.32</v>
      </c>
      <c r="I8" s="12" t="s">
        <v>102</v>
      </c>
      <c r="J8" s="12" t="s">
        <v>340</v>
      </c>
    </row>
    <row r="9" spans="1:10" x14ac:dyDescent="0.4">
      <c r="A9" s="4" t="s">
        <v>10</v>
      </c>
      <c r="B9" s="4" t="s">
        <v>11</v>
      </c>
      <c r="C9" s="16">
        <f>DATE(2024,1,24)</f>
        <v>45315</v>
      </c>
      <c r="D9" s="12" t="s">
        <v>23</v>
      </c>
      <c r="E9" s="12" t="s">
        <v>208</v>
      </c>
      <c r="F9" s="12" t="s">
        <v>349</v>
      </c>
      <c r="G9" s="12" t="s">
        <v>350</v>
      </c>
      <c r="H9" s="13">
        <v>8100</v>
      </c>
      <c r="I9" s="12" t="s">
        <v>102</v>
      </c>
      <c r="J9" s="12" t="s">
        <v>351</v>
      </c>
    </row>
    <row r="10" spans="1:10" x14ac:dyDescent="0.4">
      <c r="A10" s="4" t="s">
        <v>10</v>
      </c>
      <c r="B10" s="4" t="s">
        <v>11</v>
      </c>
      <c r="C10" s="16">
        <f>DATE(2024,1,31)</f>
        <v>45322</v>
      </c>
      <c r="D10" s="12" t="s">
        <v>23</v>
      </c>
      <c r="E10" s="12" t="s">
        <v>208</v>
      </c>
      <c r="F10" s="12" t="s">
        <v>37</v>
      </c>
      <c r="G10" s="12" t="s">
        <v>352</v>
      </c>
      <c r="H10" s="13">
        <v>1244.1600000000001</v>
      </c>
      <c r="I10" s="12" t="s">
        <v>102</v>
      </c>
      <c r="J10" s="12" t="s">
        <v>353</v>
      </c>
    </row>
    <row r="11" spans="1:10" x14ac:dyDescent="0.4">
      <c r="A11" s="4" t="s">
        <v>10</v>
      </c>
      <c r="B11" s="4" t="s">
        <v>11</v>
      </c>
      <c r="C11" s="16">
        <f>DATE(2024,1,31)</f>
        <v>45322</v>
      </c>
      <c r="D11" s="12" t="s">
        <v>232</v>
      </c>
      <c r="E11" s="12" t="s">
        <v>208</v>
      </c>
      <c r="F11" s="12" t="s">
        <v>37</v>
      </c>
      <c r="G11" s="12" t="s">
        <v>394</v>
      </c>
      <c r="H11" s="13">
        <v>32129.35</v>
      </c>
      <c r="I11" s="12" t="s">
        <v>102</v>
      </c>
      <c r="J11" s="12" t="s">
        <v>395</v>
      </c>
    </row>
    <row r="12" spans="1:10" x14ac:dyDescent="0.4">
      <c r="A12" s="4" t="s">
        <v>10</v>
      </c>
      <c r="B12" s="4" t="s">
        <v>11</v>
      </c>
      <c r="C12" s="16">
        <f>DATE(2024,1,31)</f>
        <v>45322</v>
      </c>
      <c r="D12" s="12" t="s">
        <v>232</v>
      </c>
      <c r="E12" s="12" t="s">
        <v>208</v>
      </c>
      <c r="F12" s="12" t="s">
        <v>37</v>
      </c>
      <c r="G12" s="12" t="s">
        <v>396</v>
      </c>
      <c r="H12" s="13">
        <v>2967.04</v>
      </c>
      <c r="I12" s="12" t="s">
        <v>102</v>
      </c>
      <c r="J12" s="12" t="s">
        <v>397</v>
      </c>
    </row>
    <row r="13" spans="1:10" x14ac:dyDescent="0.4">
      <c r="A13" s="4" t="s">
        <v>10</v>
      </c>
      <c r="B13" s="4" t="s">
        <v>11</v>
      </c>
      <c r="C13" s="16">
        <f>DATE(2024,1,31)</f>
        <v>45322</v>
      </c>
      <c r="D13" s="12" t="s">
        <v>232</v>
      </c>
      <c r="E13" s="12" t="s">
        <v>208</v>
      </c>
      <c r="F13" s="12" t="s">
        <v>37</v>
      </c>
      <c r="G13" s="12" t="s">
        <v>398</v>
      </c>
      <c r="H13" s="13">
        <v>3214.28</v>
      </c>
      <c r="I13" s="12" t="s">
        <v>102</v>
      </c>
      <c r="J13" s="12" t="s">
        <v>399</v>
      </c>
    </row>
    <row r="14" spans="1:10" x14ac:dyDescent="0.4">
      <c r="A14" s="4" t="s">
        <v>10</v>
      </c>
      <c r="B14" s="4" t="s">
        <v>11</v>
      </c>
      <c r="C14" s="16">
        <f>DATE(2024,1,31)</f>
        <v>45322</v>
      </c>
      <c r="D14" s="12" t="s">
        <v>232</v>
      </c>
      <c r="E14" s="12" t="s">
        <v>208</v>
      </c>
      <c r="F14" s="12" t="s">
        <v>37</v>
      </c>
      <c r="G14" s="12" t="s">
        <v>400</v>
      </c>
      <c r="H14" s="13">
        <v>1266.8399999999999</v>
      </c>
      <c r="I14" s="12" t="s">
        <v>102</v>
      </c>
      <c r="J14" s="12" t="s">
        <v>401</v>
      </c>
    </row>
    <row r="15" spans="1:10" x14ac:dyDescent="0.4">
      <c r="A15" s="4"/>
      <c r="B15" s="4"/>
      <c r="C15" s="16"/>
      <c r="D15" s="12"/>
      <c r="E15" s="12"/>
      <c r="F15" s="12"/>
      <c r="G15" s="12"/>
      <c r="H15" s="13"/>
      <c r="I15" s="12"/>
      <c r="J15" s="12"/>
    </row>
    <row r="16" spans="1:10" x14ac:dyDescent="0.4">
      <c r="A16" s="4"/>
      <c r="B16" s="4"/>
      <c r="C16" s="16"/>
      <c r="D16" s="12"/>
      <c r="E16" s="12"/>
      <c r="F16" s="12"/>
      <c r="G16" s="12"/>
      <c r="H16" s="13"/>
      <c r="I16" s="12"/>
      <c r="J16" s="12"/>
    </row>
    <row r="17" spans="1:10" x14ac:dyDescent="0.4">
      <c r="A17" s="4"/>
      <c r="B17" s="4"/>
      <c r="C17" s="16"/>
      <c r="D17" s="12"/>
      <c r="E17" s="12"/>
      <c r="F17" s="12"/>
      <c r="G17" s="12"/>
      <c r="H17" s="13"/>
      <c r="I17" s="12"/>
      <c r="J17" s="12"/>
    </row>
    <row r="18" spans="1:10" x14ac:dyDescent="0.4">
      <c r="A18" s="4"/>
      <c r="B18" s="4"/>
      <c r="C18" s="16"/>
      <c r="D18" s="12"/>
      <c r="E18" s="12"/>
      <c r="F18" s="12"/>
      <c r="G18" s="12"/>
      <c r="H18" s="13"/>
      <c r="I18" s="12"/>
      <c r="J18" s="12"/>
    </row>
    <row r="19" spans="1:10" x14ac:dyDescent="0.4">
      <c r="A19" s="4"/>
      <c r="B19" s="4"/>
      <c r="C19" s="16"/>
      <c r="D19" s="12"/>
      <c r="E19" s="12"/>
      <c r="F19" s="12"/>
      <c r="G19" s="12"/>
      <c r="H19" s="13"/>
      <c r="I19" s="12"/>
      <c r="J19" s="12"/>
    </row>
    <row r="20" spans="1:10" x14ac:dyDescent="0.4">
      <c r="A20" s="4"/>
      <c r="B20" s="4"/>
      <c r="C20" s="16"/>
      <c r="D20" s="12"/>
      <c r="E20" s="12"/>
      <c r="F20" s="12"/>
      <c r="G20" s="12"/>
      <c r="H20" s="13"/>
      <c r="I20" s="12"/>
      <c r="J20" s="12"/>
    </row>
    <row r="21" spans="1:10" x14ac:dyDescent="0.4">
      <c r="A21" s="4"/>
      <c r="B21" s="4"/>
      <c r="C21" s="16"/>
      <c r="D21" s="12"/>
      <c r="E21" s="12"/>
      <c r="F21" s="12"/>
      <c r="G21" s="12"/>
      <c r="H21" s="13"/>
      <c r="I21" s="12"/>
      <c r="J21" s="12"/>
    </row>
    <row r="22" spans="1:10" x14ac:dyDescent="0.4">
      <c r="A22" s="4"/>
      <c r="B22" s="4"/>
      <c r="C22" s="16"/>
      <c r="D22" s="12"/>
      <c r="E22" s="12"/>
      <c r="F22" s="12"/>
      <c r="G22" s="12"/>
      <c r="H22" s="13"/>
      <c r="I22" s="12"/>
      <c r="J22" s="12"/>
    </row>
    <row r="23" spans="1:10" x14ac:dyDescent="0.4">
      <c r="A23" s="4"/>
      <c r="B23" s="4"/>
      <c r="C23" s="16"/>
      <c r="D23" s="12"/>
      <c r="E23" s="12"/>
      <c r="F23" s="12"/>
      <c r="G23" s="12"/>
      <c r="H23" s="13"/>
      <c r="I23" s="12"/>
      <c r="J23" s="12"/>
    </row>
    <row r="24" spans="1:10" x14ac:dyDescent="0.4">
      <c r="A24" s="4"/>
      <c r="B24" s="4"/>
      <c r="C24" s="16"/>
      <c r="D24" s="12"/>
      <c r="E24" s="12"/>
      <c r="F24" s="12"/>
      <c r="G24" s="12"/>
      <c r="H24" s="13"/>
      <c r="I24" s="12"/>
      <c r="J24" s="12"/>
    </row>
    <row r="25" spans="1:10" x14ac:dyDescent="0.4">
      <c r="A25" s="4"/>
      <c r="B25" s="4"/>
      <c r="C25" s="16"/>
      <c r="D25" s="12"/>
      <c r="E25" s="12"/>
      <c r="F25" s="12"/>
      <c r="G25" s="12"/>
      <c r="H25" s="13"/>
      <c r="I25" s="12"/>
      <c r="J25" s="12"/>
    </row>
    <row r="26" spans="1:10" x14ac:dyDescent="0.4">
      <c r="A26" s="4"/>
      <c r="B26" s="4"/>
      <c r="C26" s="16"/>
      <c r="D26" s="12"/>
      <c r="E26" s="12"/>
      <c r="F26" s="12"/>
      <c r="G26" s="12"/>
      <c r="H26" s="13"/>
      <c r="I26" s="12"/>
      <c r="J26" s="12"/>
    </row>
    <row r="27" spans="1:10" x14ac:dyDescent="0.4">
      <c r="A27" s="4"/>
      <c r="B27" s="4"/>
      <c r="C27" s="16"/>
      <c r="D27" s="12"/>
      <c r="E27" s="12"/>
      <c r="F27" s="12"/>
      <c r="G27" s="12"/>
      <c r="H27" s="13"/>
      <c r="I27" s="12"/>
      <c r="J27" s="12"/>
    </row>
    <row r="28" spans="1:10" x14ac:dyDescent="0.4">
      <c r="A28" s="4"/>
      <c r="B28" s="4"/>
      <c r="C28" s="16"/>
      <c r="D28" s="12"/>
      <c r="E28" s="12"/>
      <c r="F28" s="12"/>
      <c r="G28" s="12"/>
      <c r="H28" s="13"/>
      <c r="I28" s="12"/>
      <c r="J28" s="12"/>
    </row>
    <row r="29" spans="1:10" x14ac:dyDescent="0.4">
      <c r="A29" s="4"/>
      <c r="B29" s="4"/>
      <c r="C29" s="16"/>
      <c r="D29" s="12"/>
      <c r="E29" s="12"/>
      <c r="F29" s="12"/>
      <c r="G29" s="12"/>
      <c r="H29" s="13"/>
      <c r="I29" s="12"/>
      <c r="J29" s="12"/>
    </row>
    <row r="30" spans="1:10" x14ac:dyDescent="0.4">
      <c r="A30" s="4"/>
      <c r="B30" s="4"/>
      <c r="C30" s="16"/>
      <c r="D30" s="12"/>
      <c r="E30" s="12"/>
      <c r="F30" s="12"/>
      <c r="G30" s="12"/>
      <c r="H30" s="13"/>
      <c r="I30" s="12"/>
      <c r="J30" s="12"/>
    </row>
    <row r="31" spans="1:10" x14ac:dyDescent="0.4">
      <c r="A31" s="4"/>
      <c r="B31" s="4"/>
      <c r="C31" s="16"/>
      <c r="D31" s="12"/>
      <c r="E31" s="12"/>
      <c r="F31" s="12"/>
      <c r="G31" s="12"/>
      <c r="H31" s="13"/>
      <c r="I31" s="12"/>
      <c r="J31" s="12"/>
    </row>
    <row r="32" spans="1:10" x14ac:dyDescent="0.4">
      <c r="A32" s="4"/>
      <c r="B32" s="4"/>
      <c r="C32" s="16"/>
      <c r="D32" s="12"/>
      <c r="E32" s="12"/>
      <c r="F32" s="12"/>
      <c r="G32" s="12"/>
      <c r="H32" s="13"/>
      <c r="I32" s="12"/>
      <c r="J32" s="12"/>
    </row>
    <row r="33" spans="1:10" x14ac:dyDescent="0.4">
      <c r="A33" s="4"/>
      <c r="B33" s="4"/>
      <c r="C33" s="16"/>
      <c r="D33" s="12"/>
      <c r="E33" s="12"/>
      <c r="F33" s="12"/>
      <c r="G33" s="12"/>
      <c r="H33" s="13"/>
      <c r="I33" s="12"/>
      <c r="J33" s="12"/>
    </row>
    <row r="34" spans="1:10" x14ac:dyDescent="0.4">
      <c r="A34" s="4"/>
      <c r="B34" s="4"/>
      <c r="C34" s="16"/>
      <c r="D34" s="12"/>
      <c r="E34" s="12"/>
      <c r="F34" s="12"/>
      <c r="G34" s="12"/>
      <c r="H34" s="13"/>
      <c r="I34" s="12"/>
      <c r="J34" s="12"/>
    </row>
    <row r="35" spans="1:10" x14ac:dyDescent="0.4">
      <c r="A35" s="4"/>
      <c r="B35" s="4"/>
      <c r="C35" s="16"/>
      <c r="D35" s="12"/>
      <c r="E35" s="12"/>
      <c r="F35" s="12"/>
      <c r="G35" s="12"/>
      <c r="H35" s="13"/>
      <c r="I35" s="12"/>
      <c r="J35" s="12"/>
    </row>
    <row r="36" spans="1:10" x14ac:dyDescent="0.4">
      <c r="A36" s="4"/>
      <c r="B36" s="4"/>
      <c r="C36" s="16"/>
      <c r="D36" s="12"/>
      <c r="E36" s="12"/>
      <c r="F36" s="12"/>
      <c r="G36" s="12"/>
      <c r="H36" s="13"/>
      <c r="I36" s="12"/>
      <c r="J36" s="12"/>
    </row>
    <row r="37" spans="1:10" x14ac:dyDescent="0.4">
      <c r="A37" s="4"/>
      <c r="B37" s="4"/>
      <c r="C37" s="16"/>
      <c r="D37" s="12"/>
      <c r="E37" s="12"/>
      <c r="F37" s="12"/>
      <c r="G37" s="12"/>
      <c r="H37" s="13"/>
      <c r="I37" s="12"/>
      <c r="J37" s="12"/>
    </row>
    <row r="38" spans="1:10" x14ac:dyDescent="0.4">
      <c r="A38" s="4"/>
      <c r="B38" s="4"/>
      <c r="C38" s="16"/>
      <c r="D38" s="12"/>
      <c r="E38" s="12"/>
      <c r="F38" s="12"/>
      <c r="G38" s="12"/>
      <c r="H38" s="13"/>
      <c r="I38" s="12"/>
      <c r="J38" s="12"/>
    </row>
    <row r="39" spans="1:10" x14ac:dyDescent="0.4">
      <c r="A39" s="4"/>
      <c r="B39" s="4"/>
      <c r="C39" s="16"/>
      <c r="D39" s="12"/>
      <c r="E39" s="12"/>
      <c r="F39" s="12"/>
      <c r="G39" s="12"/>
      <c r="H39" s="13"/>
      <c r="I39" s="12"/>
      <c r="J39" s="12"/>
    </row>
    <row r="40" spans="1:10" x14ac:dyDescent="0.4">
      <c r="A40" s="4"/>
      <c r="B40" s="4"/>
      <c r="C40" s="16"/>
      <c r="D40" s="12"/>
      <c r="E40" s="12"/>
      <c r="F40" s="12"/>
      <c r="G40" s="12"/>
      <c r="H40" s="13"/>
      <c r="I40" s="12"/>
      <c r="J40" s="12"/>
    </row>
    <row r="41" spans="1:10" x14ac:dyDescent="0.4">
      <c r="A41" s="4"/>
      <c r="B41" s="4"/>
      <c r="C41" s="16"/>
      <c r="D41" s="12"/>
      <c r="E41" s="12"/>
      <c r="F41" s="12"/>
      <c r="G41" s="12"/>
      <c r="H41" s="13"/>
      <c r="I41" s="12"/>
      <c r="J41" s="12"/>
    </row>
    <row r="42" spans="1:10" x14ac:dyDescent="0.4">
      <c r="A42" s="4"/>
      <c r="B42" s="4"/>
      <c r="C42" s="16"/>
      <c r="D42" s="12"/>
      <c r="E42" s="12"/>
      <c r="F42" s="12"/>
      <c r="G42" s="12"/>
      <c r="H42" s="13"/>
      <c r="I42" s="12"/>
      <c r="J42" s="12"/>
    </row>
    <row r="43" spans="1:10" x14ac:dyDescent="0.4">
      <c r="A43" s="4"/>
      <c r="B43" s="4"/>
      <c r="C43" s="16"/>
      <c r="D43" s="12"/>
      <c r="E43" s="12"/>
      <c r="F43" s="12"/>
      <c r="G43" s="12"/>
      <c r="H43" s="13"/>
      <c r="I43" s="12"/>
      <c r="J43" s="12"/>
    </row>
    <row r="44" spans="1:10" x14ac:dyDescent="0.4">
      <c r="A44" s="4"/>
      <c r="B44" s="4"/>
      <c r="C44" s="16"/>
      <c r="D44" s="12"/>
      <c r="E44" s="12"/>
      <c r="F44" s="12"/>
      <c r="G44" s="12"/>
      <c r="H44" s="13"/>
      <c r="I44" s="12"/>
      <c r="J44" s="12"/>
    </row>
    <row r="45" spans="1:10" x14ac:dyDescent="0.4">
      <c r="A45" s="4"/>
      <c r="B45" s="4"/>
      <c r="C45" s="16"/>
      <c r="D45" s="12"/>
      <c r="E45" s="12"/>
      <c r="F45" s="12"/>
      <c r="G45" s="12"/>
      <c r="H45" s="13"/>
      <c r="I45" s="12"/>
      <c r="J45" s="12"/>
    </row>
    <row r="46" spans="1:10" x14ac:dyDescent="0.4">
      <c r="A46" s="4"/>
      <c r="B46" s="4"/>
      <c r="C46" s="16"/>
      <c r="D46" s="12"/>
      <c r="E46" s="12"/>
      <c r="F46" s="12"/>
      <c r="G46" s="12"/>
      <c r="H46" s="13"/>
      <c r="I46" s="12"/>
      <c r="J46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CA964-8DD5-4384-9D7F-73ACF87A2126}">
  <dimension ref="A1:J35"/>
  <sheetViews>
    <sheetView workbookViewId="0">
      <selection sqref="A1:J1"/>
    </sheetView>
  </sheetViews>
  <sheetFormatPr defaultColWidth="8.84375" defaultRowHeight="14" x14ac:dyDescent="0.4"/>
  <cols>
    <col min="1" max="1" width="12.69140625" style="11" bestFit="1" customWidth="1"/>
    <col min="2" max="2" width="4.3046875" style="11" bestFit="1" customWidth="1"/>
    <col min="3" max="3" width="7.3046875" style="11" bestFit="1" customWidth="1"/>
    <col min="4" max="4" width="21.53515625" style="11" bestFit="1" customWidth="1"/>
    <col min="5" max="5" width="29" style="11" bestFit="1" customWidth="1"/>
    <col min="6" max="6" width="32.23046875" style="11" bestFit="1" customWidth="1"/>
    <col min="7" max="7" width="19.07421875" style="11" bestFit="1" customWidth="1"/>
    <col min="8" max="8" width="11.69140625" style="14" bestFit="1" customWidth="1"/>
    <col min="9" max="9" width="8.4609375" style="11" bestFit="1" customWidth="1"/>
    <col min="10" max="10" width="20.23046875" style="11" bestFit="1" customWidth="1"/>
    <col min="11" max="16384" width="8.84375" style="11"/>
  </cols>
  <sheetData>
    <row r="1" spans="1:10" x14ac:dyDescent="0.4">
      <c r="A1" s="1" t="s">
        <v>0</v>
      </c>
      <c r="B1" s="1" t="s">
        <v>1</v>
      </c>
      <c r="C1" s="6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</row>
    <row r="2" spans="1:10" x14ac:dyDescent="0.4">
      <c r="A2" s="4" t="s">
        <v>10</v>
      </c>
      <c r="B2" s="4" t="s">
        <v>11</v>
      </c>
      <c r="C2" s="7">
        <v>45267</v>
      </c>
      <c r="D2" s="4" t="s">
        <v>19</v>
      </c>
      <c r="E2" s="4" t="s">
        <v>205</v>
      </c>
      <c r="F2" s="4" t="s">
        <v>34</v>
      </c>
      <c r="G2" s="4" t="s">
        <v>240</v>
      </c>
      <c r="H2" s="13">
        <v>6018.75</v>
      </c>
      <c r="I2" s="4" t="s">
        <v>101</v>
      </c>
      <c r="J2" s="4" t="s">
        <v>241</v>
      </c>
    </row>
    <row r="3" spans="1:10" x14ac:dyDescent="0.4">
      <c r="A3" s="4" t="s">
        <v>10</v>
      </c>
      <c r="B3" s="4" t="s">
        <v>11</v>
      </c>
      <c r="C3" s="7">
        <v>45267</v>
      </c>
      <c r="D3" s="4" t="s">
        <v>116</v>
      </c>
      <c r="E3" s="4" t="s">
        <v>206</v>
      </c>
      <c r="F3" s="12" t="s">
        <v>121</v>
      </c>
      <c r="G3" s="12" t="s">
        <v>242</v>
      </c>
      <c r="H3" s="13">
        <v>3400</v>
      </c>
      <c r="I3" s="4" t="s">
        <v>101</v>
      </c>
      <c r="J3" s="12" t="s">
        <v>243</v>
      </c>
    </row>
    <row r="4" spans="1:10" x14ac:dyDescent="0.4">
      <c r="A4" s="4" t="s">
        <v>10</v>
      </c>
      <c r="B4" s="4" t="s">
        <v>11</v>
      </c>
      <c r="C4" s="7">
        <v>45267</v>
      </c>
      <c r="D4" s="4" t="s">
        <v>22</v>
      </c>
      <c r="E4" s="4" t="s">
        <v>207</v>
      </c>
      <c r="F4" s="12" t="s">
        <v>34</v>
      </c>
      <c r="G4" s="12" t="s">
        <v>240</v>
      </c>
      <c r="H4" s="13">
        <v>3328.72</v>
      </c>
      <c r="I4" s="4" t="s">
        <v>102</v>
      </c>
      <c r="J4" s="12" t="s">
        <v>241</v>
      </c>
    </row>
    <row r="5" spans="1:10" x14ac:dyDescent="0.4">
      <c r="A5" s="4" t="s">
        <v>10</v>
      </c>
      <c r="B5" s="4" t="s">
        <v>11</v>
      </c>
      <c r="C5" s="7">
        <v>45267</v>
      </c>
      <c r="D5" s="4" t="s">
        <v>23</v>
      </c>
      <c r="E5" s="4" t="s">
        <v>208</v>
      </c>
      <c r="F5" s="12" t="s">
        <v>37</v>
      </c>
      <c r="G5" s="12" t="s">
        <v>244</v>
      </c>
      <c r="H5" s="13">
        <v>1244.1600000000001</v>
      </c>
      <c r="I5" s="4" t="s">
        <v>102</v>
      </c>
      <c r="J5" s="12" t="s">
        <v>245</v>
      </c>
    </row>
    <row r="6" spans="1:10" x14ac:dyDescent="0.4">
      <c r="A6" s="4" t="s">
        <v>10</v>
      </c>
      <c r="B6" s="4" t="s">
        <v>11</v>
      </c>
      <c r="C6" s="7">
        <v>45267</v>
      </c>
      <c r="D6" s="4" t="s">
        <v>24</v>
      </c>
      <c r="E6" s="4" t="s">
        <v>209</v>
      </c>
      <c r="F6" s="12" t="s">
        <v>38</v>
      </c>
      <c r="G6" s="12" t="s">
        <v>246</v>
      </c>
      <c r="H6" s="13">
        <v>3478.2</v>
      </c>
      <c r="I6" s="4" t="s">
        <v>102</v>
      </c>
      <c r="J6" s="12" t="s">
        <v>247</v>
      </c>
    </row>
    <row r="7" spans="1:10" x14ac:dyDescent="0.4">
      <c r="A7" s="4" t="s">
        <v>10</v>
      </c>
      <c r="B7" s="4" t="s">
        <v>11</v>
      </c>
      <c r="C7" s="7">
        <v>45271</v>
      </c>
      <c r="D7" s="4" t="s">
        <v>202</v>
      </c>
      <c r="E7" s="4" t="s">
        <v>211</v>
      </c>
      <c r="F7" s="12" t="s">
        <v>236</v>
      </c>
      <c r="G7" s="12" t="s">
        <v>248</v>
      </c>
      <c r="H7" s="13">
        <v>1217.52</v>
      </c>
      <c r="I7" s="4" t="s">
        <v>98</v>
      </c>
      <c r="J7" s="12" t="s">
        <v>249</v>
      </c>
    </row>
    <row r="8" spans="1:10" x14ac:dyDescent="0.4">
      <c r="A8" s="4" t="s">
        <v>10</v>
      </c>
      <c r="B8" s="4" t="s">
        <v>11</v>
      </c>
      <c r="C8" s="7">
        <v>45273</v>
      </c>
      <c r="D8" s="4" t="s">
        <v>16</v>
      </c>
      <c r="E8" s="4" t="s">
        <v>211</v>
      </c>
      <c r="F8" s="12" t="s">
        <v>31</v>
      </c>
      <c r="G8" s="12" t="s">
        <v>250</v>
      </c>
      <c r="H8" s="13">
        <v>8211.74</v>
      </c>
      <c r="I8" s="4" t="s">
        <v>100</v>
      </c>
      <c r="J8" s="12" t="s">
        <v>251</v>
      </c>
    </row>
    <row r="9" spans="1:10" x14ac:dyDescent="0.4">
      <c r="A9" s="4" t="s">
        <v>10</v>
      </c>
      <c r="B9" s="4" t="s">
        <v>11</v>
      </c>
      <c r="C9" s="7">
        <v>45273</v>
      </c>
      <c r="D9" s="4" t="s">
        <v>232</v>
      </c>
      <c r="E9" s="4" t="s">
        <v>208</v>
      </c>
      <c r="F9" s="12" t="s">
        <v>237</v>
      </c>
      <c r="G9" s="12" t="s">
        <v>252</v>
      </c>
      <c r="H9" s="13">
        <v>4407.8100000000004</v>
      </c>
      <c r="I9" s="4" t="s">
        <v>102</v>
      </c>
      <c r="J9" s="12" t="s">
        <v>253</v>
      </c>
    </row>
    <row r="10" spans="1:10" x14ac:dyDescent="0.4">
      <c r="A10" s="4" t="s">
        <v>10</v>
      </c>
      <c r="B10" s="4" t="s">
        <v>11</v>
      </c>
      <c r="C10" s="7">
        <v>45280</v>
      </c>
      <c r="D10" s="4" t="s">
        <v>13</v>
      </c>
      <c r="E10" s="4" t="s">
        <v>211</v>
      </c>
      <c r="F10" s="12" t="s">
        <v>238</v>
      </c>
      <c r="G10" s="12" t="s">
        <v>254</v>
      </c>
      <c r="H10" s="13">
        <v>6204</v>
      </c>
      <c r="I10" s="4" t="s">
        <v>98</v>
      </c>
      <c r="J10" s="12" t="s">
        <v>255</v>
      </c>
    </row>
    <row r="11" spans="1:10" x14ac:dyDescent="0.4">
      <c r="A11" s="4" t="s">
        <v>10</v>
      </c>
      <c r="B11" s="4" t="s">
        <v>11</v>
      </c>
      <c r="C11" s="7">
        <v>45280</v>
      </c>
      <c r="D11" s="12" t="s">
        <v>19</v>
      </c>
      <c r="E11" s="4" t="s">
        <v>205</v>
      </c>
      <c r="F11" s="12" t="s">
        <v>34</v>
      </c>
      <c r="G11" s="12" t="s">
        <v>256</v>
      </c>
      <c r="H11" s="13">
        <v>2962.32</v>
      </c>
      <c r="I11" s="4" t="s">
        <v>101</v>
      </c>
      <c r="J11" s="12" t="s">
        <v>257</v>
      </c>
    </row>
    <row r="12" spans="1:10" x14ac:dyDescent="0.4">
      <c r="A12" s="4" t="s">
        <v>10</v>
      </c>
      <c r="B12" s="4" t="s">
        <v>11</v>
      </c>
      <c r="C12" s="7">
        <v>45280</v>
      </c>
      <c r="D12" s="12" t="s">
        <v>21</v>
      </c>
      <c r="E12" s="4" t="s">
        <v>211</v>
      </c>
      <c r="F12" s="12" t="s">
        <v>36</v>
      </c>
      <c r="G12" s="12" t="s">
        <v>258</v>
      </c>
      <c r="H12" s="13">
        <v>7488.84</v>
      </c>
      <c r="I12" s="4" t="s">
        <v>102</v>
      </c>
      <c r="J12" s="12" t="s">
        <v>259</v>
      </c>
    </row>
    <row r="13" spans="1:10" x14ac:dyDescent="0.4">
      <c r="A13" s="4" t="s">
        <v>10</v>
      </c>
      <c r="B13" s="4" t="s">
        <v>11</v>
      </c>
      <c r="C13" s="7">
        <v>45280</v>
      </c>
      <c r="D13" s="12" t="s">
        <v>235</v>
      </c>
      <c r="E13" s="4" t="s">
        <v>214</v>
      </c>
      <c r="F13" s="12" t="s">
        <v>239</v>
      </c>
      <c r="G13" s="12" t="s">
        <v>260</v>
      </c>
      <c r="H13" s="13">
        <v>8020</v>
      </c>
      <c r="I13" s="4" t="s">
        <v>102</v>
      </c>
      <c r="J13" s="12" t="s">
        <v>261</v>
      </c>
    </row>
    <row r="14" spans="1:10" x14ac:dyDescent="0.4">
      <c r="A14" s="4" t="s">
        <v>10</v>
      </c>
      <c r="B14" s="4" t="s">
        <v>11</v>
      </c>
      <c r="C14" s="7">
        <v>45280</v>
      </c>
      <c r="D14" s="12" t="s">
        <v>235</v>
      </c>
      <c r="E14" s="4" t="s">
        <v>214</v>
      </c>
      <c r="F14" s="12" t="s">
        <v>239</v>
      </c>
      <c r="G14" s="12" t="s">
        <v>262</v>
      </c>
      <c r="H14" s="13">
        <v>32080</v>
      </c>
      <c r="I14" s="4" t="s">
        <v>102</v>
      </c>
      <c r="J14" s="12" t="s">
        <v>263</v>
      </c>
    </row>
    <row r="15" spans="1:10" x14ac:dyDescent="0.4">
      <c r="A15" s="4" t="s">
        <v>10</v>
      </c>
      <c r="B15" s="4" t="s">
        <v>11</v>
      </c>
      <c r="C15" s="7">
        <v>45280</v>
      </c>
      <c r="D15" s="12" t="s">
        <v>235</v>
      </c>
      <c r="E15" s="4" t="s">
        <v>214</v>
      </c>
      <c r="F15" s="12" t="s">
        <v>239</v>
      </c>
      <c r="G15" s="12" t="s">
        <v>264</v>
      </c>
      <c r="H15" s="13">
        <v>8020</v>
      </c>
      <c r="I15" s="4" t="s">
        <v>102</v>
      </c>
      <c r="J15" s="12" t="s">
        <v>265</v>
      </c>
    </row>
    <row r="16" spans="1:10" x14ac:dyDescent="0.4">
      <c r="A16" s="4" t="s">
        <v>10</v>
      </c>
      <c r="B16" s="4" t="s">
        <v>11</v>
      </c>
      <c r="C16" s="7">
        <v>45281</v>
      </c>
      <c r="D16" s="12" t="s">
        <v>23</v>
      </c>
      <c r="E16" s="4" t="s">
        <v>208</v>
      </c>
      <c r="F16" s="12" t="s">
        <v>176</v>
      </c>
      <c r="G16" s="12" t="s">
        <v>266</v>
      </c>
      <c r="H16" s="13">
        <v>1692</v>
      </c>
      <c r="I16" s="4" t="s">
        <v>102</v>
      </c>
      <c r="J16" s="12" t="s">
        <v>267</v>
      </c>
    </row>
    <row r="17" spans="1:10" x14ac:dyDescent="0.4">
      <c r="A17" s="4"/>
      <c r="B17" s="4"/>
      <c r="C17" s="7"/>
      <c r="D17" s="12"/>
      <c r="E17" s="4"/>
      <c r="F17" s="12"/>
      <c r="G17" s="12"/>
      <c r="H17" s="13"/>
      <c r="I17" s="4"/>
      <c r="J17" s="12"/>
    </row>
    <row r="18" spans="1:10" x14ac:dyDescent="0.4">
      <c r="A18" s="4"/>
      <c r="B18" s="4"/>
      <c r="C18" s="7"/>
      <c r="D18" s="12"/>
      <c r="E18" s="4"/>
      <c r="F18" s="12"/>
      <c r="G18" s="12"/>
      <c r="H18" s="13"/>
      <c r="I18" s="4"/>
      <c r="J18" s="12"/>
    </row>
    <row r="19" spans="1:10" x14ac:dyDescent="0.4">
      <c r="A19" s="4"/>
      <c r="B19" s="4"/>
      <c r="C19" s="7"/>
      <c r="D19" s="12"/>
      <c r="E19" s="4"/>
      <c r="F19" s="12"/>
      <c r="G19" s="12"/>
      <c r="H19" s="13"/>
      <c r="I19" s="4"/>
      <c r="J19" s="12"/>
    </row>
    <row r="20" spans="1:10" x14ac:dyDescent="0.4">
      <c r="A20" s="4"/>
      <c r="B20" s="4"/>
      <c r="C20" s="7"/>
      <c r="D20" s="12"/>
      <c r="E20" s="4"/>
      <c r="F20" s="12"/>
      <c r="G20" s="12"/>
      <c r="H20" s="13"/>
      <c r="I20" s="4"/>
      <c r="J20" s="12"/>
    </row>
    <row r="21" spans="1:10" x14ac:dyDescent="0.4">
      <c r="A21" s="4"/>
      <c r="B21" s="4"/>
      <c r="C21" s="7"/>
      <c r="D21" s="4"/>
      <c r="E21" s="4"/>
      <c r="F21" s="4"/>
      <c r="G21" s="4"/>
      <c r="H21" s="5"/>
      <c r="I21" s="4"/>
      <c r="J21" s="4"/>
    </row>
    <row r="22" spans="1:10" x14ac:dyDescent="0.4">
      <c r="A22" s="4"/>
      <c r="B22" s="4"/>
      <c r="C22" s="7"/>
      <c r="D22" s="4"/>
      <c r="E22" s="4"/>
      <c r="F22" s="4"/>
      <c r="G22" s="4"/>
      <c r="H22" s="5"/>
      <c r="I22" s="4"/>
      <c r="J22" s="4"/>
    </row>
    <row r="32" spans="1:10" x14ac:dyDescent="0.4">
      <c r="E32" s="4"/>
    </row>
    <row r="33" spans="5:5" x14ac:dyDescent="0.4">
      <c r="E33" s="4"/>
    </row>
    <row r="34" spans="5:5" x14ac:dyDescent="0.4">
      <c r="E34" s="4"/>
    </row>
    <row r="35" spans="5:5" x14ac:dyDescent="0.4">
      <c r="E35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434B1-169D-47E4-A2AF-E45D29C5F1C6}">
  <dimension ref="A1:J35"/>
  <sheetViews>
    <sheetView workbookViewId="0">
      <selection activeCell="G24" sqref="G24"/>
    </sheetView>
  </sheetViews>
  <sheetFormatPr defaultColWidth="8.84375" defaultRowHeight="14" x14ac:dyDescent="0.4"/>
  <cols>
    <col min="1" max="1" width="12.69140625" style="11" bestFit="1" customWidth="1"/>
    <col min="2" max="2" width="4.3046875" style="11" bestFit="1" customWidth="1"/>
    <col min="3" max="3" width="7.3046875" style="11" bestFit="1" customWidth="1"/>
    <col min="4" max="4" width="21.53515625" style="11" bestFit="1" customWidth="1"/>
    <col min="5" max="5" width="29" style="11" bestFit="1" customWidth="1"/>
    <col min="6" max="6" width="32.23046875" style="11" bestFit="1" customWidth="1"/>
    <col min="7" max="7" width="19.07421875" style="11" bestFit="1" customWidth="1"/>
    <col min="8" max="8" width="11.69140625" style="14" bestFit="1" customWidth="1"/>
    <col min="9" max="9" width="8.4609375" style="11" bestFit="1" customWidth="1"/>
    <col min="10" max="10" width="20.23046875" style="11" bestFit="1" customWidth="1"/>
    <col min="11" max="16384" width="8.84375" style="11"/>
  </cols>
  <sheetData>
    <row r="1" spans="1:10" x14ac:dyDescent="0.4">
      <c r="A1" s="1" t="s">
        <v>0</v>
      </c>
      <c r="B1" s="1" t="s">
        <v>1</v>
      </c>
      <c r="C1" s="6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</row>
    <row r="2" spans="1:10" x14ac:dyDescent="0.4">
      <c r="A2" s="4" t="s">
        <v>10</v>
      </c>
      <c r="B2" s="4" t="s">
        <v>11</v>
      </c>
      <c r="C2" s="7">
        <v>45232</v>
      </c>
      <c r="D2" s="4" t="s">
        <v>23</v>
      </c>
      <c r="E2" s="4" t="s">
        <v>208</v>
      </c>
      <c r="F2" s="4" t="s">
        <v>37</v>
      </c>
      <c r="G2" s="4" t="s">
        <v>268</v>
      </c>
      <c r="H2" s="13">
        <v>1244.1600000000001</v>
      </c>
      <c r="I2" s="4" t="s">
        <v>102</v>
      </c>
      <c r="J2" s="4" t="s">
        <v>217</v>
      </c>
    </row>
    <row r="3" spans="1:10" x14ac:dyDescent="0.4">
      <c r="A3" s="4" t="s">
        <v>10</v>
      </c>
      <c r="B3" s="4" t="s">
        <v>11</v>
      </c>
      <c r="C3" s="7">
        <v>45232</v>
      </c>
      <c r="D3" s="4" t="s">
        <v>232</v>
      </c>
      <c r="E3" s="4" t="s">
        <v>208</v>
      </c>
      <c r="F3" s="12" t="s">
        <v>37</v>
      </c>
      <c r="G3" s="12" t="s">
        <v>269</v>
      </c>
      <c r="H3" s="13">
        <v>32129.35</v>
      </c>
      <c r="I3" s="4" t="s">
        <v>102</v>
      </c>
      <c r="J3" s="12" t="s">
        <v>218</v>
      </c>
    </row>
    <row r="4" spans="1:10" x14ac:dyDescent="0.4">
      <c r="A4" s="4" t="s">
        <v>10</v>
      </c>
      <c r="B4" s="4" t="s">
        <v>11</v>
      </c>
      <c r="C4" s="7">
        <v>45232</v>
      </c>
      <c r="D4" s="4" t="s">
        <v>232</v>
      </c>
      <c r="E4" s="4" t="s">
        <v>208</v>
      </c>
      <c r="F4" s="12" t="s">
        <v>37</v>
      </c>
      <c r="G4" s="12" t="s">
        <v>270</v>
      </c>
      <c r="H4" s="13">
        <v>2967.04</v>
      </c>
      <c r="I4" s="4" t="s">
        <v>102</v>
      </c>
      <c r="J4" s="12" t="s">
        <v>219</v>
      </c>
    </row>
    <row r="5" spans="1:10" x14ac:dyDescent="0.4">
      <c r="A5" s="4" t="s">
        <v>10</v>
      </c>
      <c r="B5" s="4" t="s">
        <v>11</v>
      </c>
      <c r="C5" s="7">
        <v>45232</v>
      </c>
      <c r="D5" s="4" t="s">
        <v>232</v>
      </c>
      <c r="E5" s="4" t="s">
        <v>208</v>
      </c>
      <c r="F5" s="12" t="s">
        <v>37</v>
      </c>
      <c r="G5" s="12" t="s">
        <v>271</v>
      </c>
      <c r="H5" s="13">
        <v>3214.28</v>
      </c>
      <c r="I5" s="4" t="s">
        <v>102</v>
      </c>
      <c r="J5" s="12" t="s">
        <v>220</v>
      </c>
    </row>
    <row r="6" spans="1:10" x14ac:dyDescent="0.4">
      <c r="A6" s="4" t="s">
        <v>10</v>
      </c>
      <c r="B6" s="4" t="s">
        <v>11</v>
      </c>
      <c r="C6" s="7">
        <v>45232</v>
      </c>
      <c r="D6" s="4" t="s">
        <v>232</v>
      </c>
      <c r="E6" s="4" t="s">
        <v>208</v>
      </c>
      <c r="F6" s="12" t="s">
        <v>37</v>
      </c>
      <c r="G6" s="12" t="s">
        <v>272</v>
      </c>
      <c r="H6" s="13">
        <v>1266.8399999999999</v>
      </c>
      <c r="I6" s="4" t="s">
        <v>102</v>
      </c>
      <c r="J6" s="12" t="s">
        <v>221</v>
      </c>
    </row>
    <row r="7" spans="1:10" x14ac:dyDescent="0.4">
      <c r="A7" s="4" t="s">
        <v>10</v>
      </c>
      <c r="B7" s="4" t="s">
        <v>11</v>
      </c>
      <c r="C7" s="7">
        <v>45239</v>
      </c>
      <c r="D7" s="4" t="s">
        <v>213</v>
      </c>
      <c r="E7" s="4" t="s">
        <v>210</v>
      </c>
      <c r="F7" s="12" t="s">
        <v>215</v>
      </c>
      <c r="G7" s="12" t="s">
        <v>273</v>
      </c>
      <c r="H7" s="13">
        <v>1110.9000000000001</v>
      </c>
      <c r="I7" s="4" t="s">
        <v>98</v>
      </c>
      <c r="J7" s="12" t="s">
        <v>222</v>
      </c>
    </row>
    <row r="8" spans="1:10" x14ac:dyDescent="0.4">
      <c r="A8" s="4" t="s">
        <v>10</v>
      </c>
      <c r="B8" s="4" t="s">
        <v>11</v>
      </c>
      <c r="C8" s="7">
        <v>45239</v>
      </c>
      <c r="D8" s="4" t="s">
        <v>17</v>
      </c>
      <c r="E8" s="4" t="s">
        <v>214</v>
      </c>
      <c r="F8" s="12" t="s">
        <v>32</v>
      </c>
      <c r="G8" s="12" t="s">
        <v>274</v>
      </c>
      <c r="H8" s="13">
        <v>30000</v>
      </c>
      <c r="I8" s="4" t="s">
        <v>100</v>
      </c>
      <c r="J8" s="12" t="s">
        <v>223</v>
      </c>
    </row>
    <row r="9" spans="1:10" x14ac:dyDescent="0.4">
      <c r="A9" s="4" t="s">
        <v>10</v>
      </c>
      <c r="B9" s="4" t="s">
        <v>11</v>
      </c>
      <c r="C9" s="7">
        <v>45239</v>
      </c>
      <c r="D9" s="4" t="s">
        <v>19</v>
      </c>
      <c r="E9" s="4" t="s">
        <v>205</v>
      </c>
      <c r="F9" s="12" t="s">
        <v>34</v>
      </c>
      <c r="G9" s="12" t="s">
        <v>275</v>
      </c>
      <c r="H9" s="13">
        <v>4688.54</v>
      </c>
      <c r="I9" s="4" t="s">
        <v>101</v>
      </c>
      <c r="J9" s="12" t="s">
        <v>224</v>
      </c>
    </row>
    <row r="10" spans="1:10" x14ac:dyDescent="0.4">
      <c r="A10" s="4" t="s">
        <v>10</v>
      </c>
      <c r="B10" s="4" t="s">
        <v>11</v>
      </c>
      <c r="C10" s="7">
        <v>45239</v>
      </c>
      <c r="D10" s="4" t="s">
        <v>20</v>
      </c>
      <c r="E10" s="4" t="s">
        <v>214</v>
      </c>
      <c r="F10" s="12" t="s">
        <v>35</v>
      </c>
      <c r="G10" s="12" t="s">
        <v>276</v>
      </c>
      <c r="H10" s="13">
        <v>26700</v>
      </c>
      <c r="I10" s="4" t="s">
        <v>101</v>
      </c>
      <c r="J10" s="12" t="s">
        <v>225</v>
      </c>
    </row>
    <row r="11" spans="1:10" x14ac:dyDescent="0.4">
      <c r="A11" s="4" t="s">
        <v>10</v>
      </c>
      <c r="B11" s="4" t="s">
        <v>11</v>
      </c>
      <c r="C11" s="7">
        <v>45239</v>
      </c>
      <c r="D11" s="12" t="s">
        <v>24</v>
      </c>
      <c r="E11" s="4" t="s">
        <v>209</v>
      </c>
      <c r="F11" s="12" t="s">
        <v>40</v>
      </c>
      <c r="G11" s="12" t="s">
        <v>277</v>
      </c>
      <c r="H11" s="13">
        <v>1308</v>
      </c>
      <c r="I11" s="4" t="s">
        <v>102</v>
      </c>
      <c r="J11" s="12" t="s">
        <v>226</v>
      </c>
    </row>
    <row r="12" spans="1:10" x14ac:dyDescent="0.4">
      <c r="A12" s="4" t="s">
        <v>10</v>
      </c>
      <c r="B12" s="4" t="s">
        <v>11</v>
      </c>
      <c r="C12" s="7">
        <v>45239</v>
      </c>
      <c r="D12" s="12" t="s">
        <v>24</v>
      </c>
      <c r="E12" s="4" t="s">
        <v>209</v>
      </c>
      <c r="F12" s="12" t="s">
        <v>40</v>
      </c>
      <c r="G12" s="12" t="s">
        <v>278</v>
      </c>
      <c r="H12" s="13">
        <v>1308</v>
      </c>
      <c r="I12" s="4" t="s">
        <v>102</v>
      </c>
      <c r="J12" s="12" t="s">
        <v>227</v>
      </c>
    </row>
    <row r="13" spans="1:10" x14ac:dyDescent="0.4">
      <c r="A13" s="4" t="s">
        <v>10</v>
      </c>
      <c r="B13" s="4" t="s">
        <v>11</v>
      </c>
      <c r="C13" s="7">
        <v>45239</v>
      </c>
      <c r="D13" s="12" t="s">
        <v>26</v>
      </c>
      <c r="E13" s="4" t="s">
        <v>208</v>
      </c>
      <c r="F13" s="12" t="s">
        <v>37</v>
      </c>
      <c r="G13" s="12" t="s">
        <v>279</v>
      </c>
      <c r="H13" s="13">
        <v>1079.52</v>
      </c>
      <c r="I13" s="4" t="s">
        <v>102</v>
      </c>
      <c r="J13" s="12" t="s">
        <v>228</v>
      </c>
    </row>
    <row r="14" spans="1:10" x14ac:dyDescent="0.4">
      <c r="A14" s="4" t="s">
        <v>10</v>
      </c>
      <c r="B14" s="4" t="s">
        <v>11</v>
      </c>
      <c r="C14" s="7">
        <v>45246</v>
      </c>
      <c r="D14" s="12" t="s">
        <v>16</v>
      </c>
      <c r="E14" s="4" t="s">
        <v>211</v>
      </c>
      <c r="F14" s="12" t="s">
        <v>31</v>
      </c>
      <c r="G14" s="12" t="s">
        <v>280</v>
      </c>
      <c r="H14" s="13">
        <v>8211.74</v>
      </c>
      <c r="I14" s="4" t="s">
        <v>100</v>
      </c>
      <c r="J14" s="12" t="s">
        <v>229</v>
      </c>
    </row>
    <row r="15" spans="1:10" x14ac:dyDescent="0.4">
      <c r="A15" s="4" t="s">
        <v>10</v>
      </c>
      <c r="B15" s="4" t="s">
        <v>11</v>
      </c>
      <c r="C15" s="7">
        <v>45260</v>
      </c>
      <c r="D15" s="12" t="s">
        <v>13</v>
      </c>
      <c r="E15" s="4" t="s">
        <v>211</v>
      </c>
      <c r="F15" s="12" t="s">
        <v>120</v>
      </c>
      <c r="G15" s="12" t="s">
        <v>281</v>
      </c>
      <c r="H15" s="13">
        <v>1659.6</v>
      </c>
      <c r="I15" s="4" t="s">
        <v>98</v>
      </c>
      <c r="J15" s="12" t="s">
        <v>230</v>
      </c>
    </row>
    <row r="16" spans="1:10" x14ac:dyDescent="0.4">
      <c r="A16" s="4" t="s">
        <v>10</v>
      </c>
      <c r="B16" s="4" t="s">
        <v>11</v>
      </c>
      <c r="C16" s="7">
        <v>45260</v>
      </c>
      <c r="D16" s="12" t="s">
        <v>233</v>
      </c>
      <c r="E16" s="4" t="s">
        <v>234</v>
      </c>
      <c r="F16" s="12" t="s">
        <v>216</v>
      </c>
      <c r="G16" s="12" t="s">
        <v>282</v>
      </c>
      <c r="H16" s="13">
        <v>4173.72</v>
      </c>
      <c r="I16" s="4" t="s">
        <v>100</v>
      </c>
      <c r="J16" s="12" t="s">
        <v>231</v>
      </c>
    </row>
    <row r="17" spans="1:10" x14ac:dyDescent="0.4">
      <c r="A17" s="4"/>
      <c r="B17" s="4"/>
      <c r="C17" s="7"/>
      <c r="D17" s="12"/>
      <c r="E17" s="4"/>
      <c r="F17" s="12"/>
      <c r="G17" s="12"/>
      <c r="H17" s="13"/>
      <c r="I17" s="4"/>
      <c r="J17" s="12"/>
    </row>
    <row r="18" spans="1:10" x14ac:dyDescent="0.4">
      <c r="A18" s="4"/>
      <c r="B18" s="4"/>
      <c r="C18" s="7"/>
      <c r="D18" s="12"/>
      <c r="E18" s="4"/>
      <c r="F18" s="12"/>
      <c r="G18" s="12"/>
      <c r="H18" s="13"/>
      <c r="I18" s="4"/>
      <c r="J18" s="12"/>
    </row>
    <row r="19" spans="1:10" x14ac:dyDescent="0.4">
      <c r="A19" s="4"/>
      <c r="B19" s="4"/>
      <c r="C19" s="7"/>
      <c r="D19" s="12"/>
      <c r="E19" s="4"/>
      <c r="F19" s="12"/>
      <c r="G19" s="12"/>
      <c r="H19" s="13"/>
      <c r="I19" s="4"/>
      <c r="J19" s="12"/>
    </row>
    <row r="20" spans="1:10" x14ac:dyDescent="0.4">
      <c r="A20" s="4"/>
      <c r="B20" s="4"/>
      <c r="C20" s="7"/>
      <c r="D20" s="12"/>
      <c r="E20" s="4"/>
      <c r="F20" s="12"/>
      <c r="G20" s="12"/>
      <c r="H20" s="13"/>
      <c r="I20" s="4"/>
      <c r="J20" s="12"/>
    </row>
    <row r="21" spans="1:10" x14ac:dyDescent="0.4">
      <c r="A21" s="4"/>
      <c r="B21" s="4"/>
      <c r="C21" s="7"/>
      <c r="D21" s="4"/>
      <c r="E21" s="4"/>
      <c r="F21" s="4"/>
      <c r="G21" s="4"/>
      <c r="H21" s="5"/>
      <c r="I21" s="4"/>
      <c r="J21" s="4"/>
    </row>
    <row r="22" spans="1:10" x14ac:dyDescent="0.4">
      <c r="A22" s="4"/>
      <c r="B22" s="4"/>
      <c r="C22" s="7"/>
      <c r="D22" s="4"/>
      <c r="E22" s="4"/>
      <c r="F22" s="4"/>
      <c r="G22" s="4"/>
      <c r="H22" s="5"/>
      <c r="I22" s="4"/>
      <c r="J22" s="4"/>
    </row>
    <row r="32" spans="1:10" x14ac:dyDescent="0.4">
      <c r="E32" s="4"/>
    </row>
    <row r="33" spans="5:5" x14ac:dyDescent="0.4">
      <c r="E33" s="4"/>
    </row>
    <row r="34" spans="5:5" x14ac:dyDescent="0.4">
      <c r="E34" s="4"/>
    </row>
    <row r="35" spans="5:5" x14ac:dyDescent="0.4">
      <c r="E35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F939C-0D74-45C4-8659-D10B6D2763C0}">
  <dimension ref="A1:J35"/>
  <sheetViews>
    <sheetView workbookViewId="0">
      <selection activeCell="A26" sqref="A26"/>
    </sheetView>
  </sheetViews>
  <sheetFormatPr defaultColWidth="8.84375" defaultRowHeight="14" x14ac:dyDescent="0.4"/>
  <cols>
    <col min="1" max="1" width="12.69140625" style="11" bestFit="1" customWidth="1"/>
    <col min="2" max="2" width="4.3046875" style="11" bestFit="1" customWidth="1"/>
    <col min="3" max="3" width="7.3046875" style="11" bestFit="1" customWidth="1"/>
    <col min="4" max="4" width="21.53515625" style="11" bestFit="1" customWidth="1"/>
    <col min="5" max="5" width="29" style="11" bestFit="1" customWidth="1"/>
    <col min="6" max="6" width="32.23046875" style="11" bestFit="1" customWidth="1"/>
    <col min="7" max="7" width="19.07421875" style="11" bestFit="1" customWidth="1"/>
    <col min="8" max="8" width="11.69140625" style="14" bestFit="1" customWidth="1"/>
    <col min="9" max="9" width="8.4609375" style="11" bestFit="1" customWidth="1"/>
    <col min="10" max="10" width="20.23046875" style="11" bestFit="1" customWidth="1"/>
    <col min="11" max="16384" width="8.84375" style="11"/>
  </cols>
  <sheetData>
    <row r="1" spans="1:10" x14ac:dyDescent="0.4">
      <c r="A1" s="1" t="s">
        <v>0</v>
      </c>
      <c r="B1" s="1" t="s">
        <v>1</v>
      </c>
      <c r="C1" s="6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</row>
    <row r="2" spans="1:10" x14ac:dyDescent="0.4">
      <c r="A2" s="4" t="s">
        <v>10</v>
      </c>
      <c r="B2" s="4" t="s">
        <v>11</v>
      </c>
      <c r="C2" s="7">
        <v>45204</v>
      </c>
      <c r="D2" s="4" t="s">
        <v>19</v>
      </c>
      <c r="E2" s="4" t="s">
        <v>205</v>
      </c>
      <c r="F2" s="4" t="s">
        <v>34</v>
      </c>
      <c r="G2" s="4" t="s">
        <v>283</v>
      </c>
      <c r="H2" s="13">
        <v>3902.09</v>
      </c>
      <c r="I2" s="4" t="s">
        <v>101</v>
      </c>
      <c r="J2" s="4" t="s">
        <v>178</v>
      </c>
    </row>
    <row r="3" spans="1:10" x14ac:dyDescent="0.4">
      <c r="A3" s="4" t="s">
        <v>10</v>
      </c>
      <c r="B3" s="4" t="s">
        <v>11</v>
      </c>
      <c r="C3" s="7">
        <v>45204</v>
      </c>
      <c r="D3" s="4" t="s">
        <v>116</v>
      </c>
      <c r="E3" s="4" t="s">
        <v>206</v>
      </c>
      <c r="F3" s="12" t="s">
        <v>121</v>
      </c>
      <c r="G3" s="12" t="s">
        <v>284</v>
      </c>
      <c r="H3" s="13">
        <v>11500</v>
      </c>
      <c r="I3" s="4" t="s">
        <v>101</v>
      </c>
      <c r="J3" s="12" t="s">
        <v>179</v>
      </c>
    </row>
    <row r="4" spans="1:10" x14ac:dyDescent="0.4">
      <c r="A4" s="4" t="s">
        <v>10</v>
      </c>
      <c r="B4" s="4" t="s">
        <v>11</v>
      </c>
      <c r="C4" s="7">
        <v>45204</v>
      </c>
      <c r="D4" s="4" t="s">
        <v>22</v>
      </c>
      <c r="E4" s="4" t="s">
        <v>207</v>
      </c>
      <c r="F4" s="12" t="s">
        <v>34</v>
      </c>
      <c r="G4" s="12" t="s">
        <v>283</v>
      </c>
      <c r="H4" s="13">
        <v>7481.3</v>
      </c>
      <c r="I4" s="4" t="s">
        <v>102</v>
      </c>
      <c r="J4" s="12" t="s">
        <v>178</v>
      </c>
    </row>
    <row r="5" spans="1:10" x14ac:dyDescent="0.4">
      <c r="A5" s="4" t="s">
        <v>10</v>
      </c>
      <c r="B5" s="4" t="s">
        <v>11</v>
      </c>
      <c r="C5" s="7">
        <v>45204</v>
      </c>
      <c r="D5" s="4" t="s">
        <v>23</v>
      </c>
      <c r="E5" s="4" t="s">
        <v>208</v>
      </c>
      <c r="F5" s="12" t="s">
        <v>37</v>
      </c>
      <c r="G5" s="12" t="s">
        <v>285</v>
      </c>
      <c r="H5" s="13">
        <v>1244.1600000000001</v>
      </c>
      <c r="I5" s="4" t="s">
        <v>102</v>
      </c>
      <c r="J5" s="12" t="s">
        <v>180</v>
      </c>
    </row>
    <row r="6" spans="1:10" x14ac:dyDescent="0.4">
      <c r="A6" s="4" t="s">
        <v>10</v>
      </c>
      <c r="B6" s="4" t="s">
        <v>11</v>
      </c>
      <c r="C6" s="7">
        <v>45204</v>
      </c>
      <c r="D6" s="4" t="s">
        <v>201</v>
      </c>
      <c r="E6" s="4" t="s">
        <v>206</v>
      </c>
      <c r="F6" s="12" t="s">
        <v>172</v>
      </c>
      <c r="G6" s="12" t="s">
        <v>286</v>
      </c>
      <c r="H6" s="13">
        <v>7320</v>
      </c>
      <c r="I6" s="4" t="s">
        <v>102</v>
      </c>
      <c r="J6" s="12" t="s">
        <v>181</v>
      </c>
    </row>
    <row r="7" spans="1:10" x14ac:dyDescent="0.4">
      <c r="A7" s="4" t="s">
        <v>10</v>
      </c>
      <c r="B7" s="4" t="s">
        <v>11</v>
      </c>
      <c r="C7" s="7">
        <v>45204</v>
      </c>
      <c r="D7" s="4" t="s">
        <v>24</v>
      </c>
      <c r="E7" s="4" t="s">
        <v>209</v>
      </c>
      <c r="F7" s="12" t="s">
        <v>39</v>
      </c>
      <c r="G7" s="12" t="s">
        <v>287</v>
      </c>
      <c r="H7" s="13">
        <v>6378.32</v>
      </c>
      <c r="I7" s="4" t="s">
        <v>102</v>
      </c>
      <c r="J7" s="12" t="s">
        <v>182</v>
      </c>
    </row>
    <row r="8" spans="1:10" x14ac:dyDescent="0.4">
      <c r="A8" s="4" t="s">
        <v>10</v>
      </c>
      <c r="B8" s="4" t="s">
        <v>11</v>
      </c>
      <c r="C8" s="7">
        <v>45204</v>
      </c>
      <c r="D8" s="4" t="s">
        <v>26</v>
      </c>
      <c r="E8" s="4" t="s">
        <v>208</v>
      </c>
      <c r="F8" s="12" t="s">
        <v>37</v>
      </c>
      <c r="G8" s="12" t="s">
        <v>288</v>
      </c>
      <c r="H8" s="13">
        <v>1053.8599999999999</v>
      </c>
      <c r="I8" s="4" t="s">
        <v>102</v>
      </c>
      <c r="J8" s="12" t="s">
        <v>183</v>
      </c>
    </row>
    <row r="9" spans="1:10" x14ac:dyDescent="0.4">
      <c r="A9" s="4" t="s">
        <v>10</v>
      </c>
      <c r="B9" s="4" t="s">
        <v>11</v>
      </c>
      <c r="C9" s="7">
        <v>45204</v>
      </c>
      <c r="D9" s="4" t="s">
        <v>110</v>
      </c>
      <c r="E9" s="4" t="s">
        <v>210</v>
      </c>
      <c r="F9" s="12" t="s">
        <v>118</v>
      </c>
      <c r="G9" s="12" t="s">
        <v>289</v>
      </c>
      <c r="H9" s="13">
        <v>13337.4</v>
      </c>
      <c r="I9" s="4" t="s">
        <v>102</v>
      </c>
      <c r="J9" s="12" t="s">
        <v>184</v>
      </c>
    </row>
    <row r="10" spans="1:10" x14ac:dyDescent="0.4">
      <c r="A10" s="4" t="s">
        <v>10</v>
      </c>
      <c r="B10" s="4" t="s">
        <v>11</v>
      </c>
      <c r="C10" s="7">
        <v>45210</v>
      </c>
      <c r="D10" s="4" t="s">
        <v>202</v>
      </c>
      <c r="E10" s="4" t="s">
        <v>211</v>
      </c>
      <c r="F10" s="12" t="s">
        <v>173</v>
      </c>
      <c r="G10" s="12" t="s">
        <v>290</v>
      </c>
      <c r="H10" s="13">
        <v>1083.5999999999999</v>
      </c>
      <c r="I10" s="4" t="s">
        <v>98</v>
      </c>
      <c r="J10" s="12" t="s">
        <v>185</v>
      </c>
    </row>
    <row r="11" spans="1:10" x14ac:dyDescent="0.4">
      <c r="A11" s="4" t="s">
        <v>10</v>
      </c>
      <c r="B11" s="4" t="s">
        <v>11</v>
      </c>
      <c r="C11" s="7">
        <v>45210</v>
      </c>
      <c r="D11" s="12" t="s">
        <v>202</v>
      </c>
      <c r="E11" s="4" t="s">
        <v>211</v>
      </c>
      <c r="F11" s="12" t="s">
        <v>174</v>
      </c>
      <c r="G11" s="12" t="s">
        <v>291</v>
      </c>
      <c r="H11" s="13">
        <v>2901.4</v>
      </c>
      <c r="I11" s="4" t="s">
        <v>98</v>
      </c>
      <c r="J11" s="12" t="s">
        <v>186</v>
      </c>
    </row>
    <row r="12" spans="1:10" x14ac:dyDescent="0.4">
      <c r="A12" s="4" t="s">
        <v>10</v>
      </c>
      <c r="B12" s="4" t="s">
        <v>11</v>
      </c>
      <c r="C12" s="7">
        <v>45210</v>
      </c>
      <c r="D12" s="12" t="s">
        <v>16</v>
      </c>
      <c r="E12" s="4" t="s">
        <v>211</v>
      </c>
      <c r="F12" s="12" t="s">
        <v>31</v>
      </c>
      <c r="G12" s="12" t="s">
        <v>292</v>
      </c>
      <c r="H12" s="13">
        <v>7859.72</v>
      </c>
      <c r="I12" s="4" t="s">
        <v>100</v>
      </c>
      <c r="J12" s="12" t="s">
        <v>187</v>
      </c>
    </row>
    <row r="13" spans="1:10" x14ac:dyDescent="0.4">
      <c r="A13" s="4" t="s">
        <v>10</v>
      </c>
      <c r="B13" s="4" t="s">
        <v>11</v>
      </c>
      <c r="C13" s="7">
        <v>45210</v>
      </c>
      <c r="D13" s="12" t="s">
        <v>24</v>
      </c>
      <c r="E13" s="4" t="s">
        <v>209</v>
      </c>
      <c r="F13" s="12" t="s">
        <v>38</v>
      </c>
      <c r="G13" s="12" t="s">
        <v>293</v>
      </c>
      <c r="H13" s="13">
        <v>3112.8</v>
      </c>
      <c r="I13" s="4" t="s">
        <v>102</v>
      </c>
      <c r="J13" s="12" t="s">
        <v>188</v>
      </c>
    </row>
    <row r="14" spans="1:10" x14ac:dyDescent="0.4">
      <c r="A14" s="4" t="s">
        <v>10</v>
      </c>
      <c r="B14" s="4" t="s">
        <v>11</v>
      </c>
      <c r="C14" s="7">
        <v>45210</v>
      </c>
      <c r="D14" s="12" t="s">
        <v>24</v>
      </c>
      <c r="E14" s="4" t="s">
        <v>209</v>
      </c>
      <c r="F14" s="12" t="s">
        <v>38</v>
      </c>
      <c r="G14" s="12" t="s">
        <v>294</v>
      </c>
      <c r="H14" s="13">
        <v>2418</v>
      </c>
      <c r="I14" s="4" t="s">
        <v>102</v>
      </c>
      <c r="J14" s="12" t="s">
        <v>189</v>
      </c>
    </row>
    <row r="15" spans="1:10" x14ac:dyDescent="0.4">
      <c r="A15" s="4" t="s">
        <v>10</v>
      </c>
      <c r="B15" s="4" t="s">
        <v>11</v>
      </c>
      <c r="C15" s="7">
        <v>45210</v>
      </c>
      <c r="D15" s="12" t="s">
        <v>24</v>
      </c>
      <c r="E15" s="4" t="s">
        <v>209</v>
      </c>
      <c r="F15" s="12" t="s">
        <v>38</v>
      </c>
      <c r="G15" s="12" t="s">
        <v>295</v>
      </c>
      <c r="H15" s="13">
        <v>2079.6</v>
      </c>
      <c r="I15" s="4" t="s">
        <v>102</v>
      </c>
      <c r="J15" s="12" t="s">
        <v>190</v>
      </c>
    </row>
    <row r="16" spans="1:10" x14ac:dyDescent="0.4">
      <c r="A16" s="4" t="s">
        <v>10</v>
      </c>
      <c r="B16" s="4" t="s">
        <v>11</v>
      </c>
      <c r="C16" s="7">
        <v>45218</v>
      </c>
      <c r="D16" s="12" t="s">
        <v>23</v>
      </c>
      <c r="E16" s="4" t="s">
        <v>208</v>
      </c>
      <c r="F16" s="12" t="s">
        <v>37</v>
      </c>
      <c r="G16" s="12" t="s">
        <v>296</v>
      </c>
      <c r="H16" s="13">
        <v>2349.6</v>
      </c>
      <c r="I16" s="4" t="s">
        <v>102</v>
      </c>
      <c r="J16" s="12" t="s">
        <v>191</v>
      </c>
    </row>
    <row r="17" spans="1:10" x14ac:dyDescent="0.4">
      <c r="A17" s="4" t="s">
        <v>10</v>
      </c>
      <c r="B17" s="4" t="s">
        <v>11</v>
      </c>
      <c r="C17" s="7">
        <v>45218</v>
      </c>
      <c r="D17" s="12" t="s">
        <v>23</v>
      </c>
      <c r="E17" s="4" t="s">
        <v>208</v>
      </c>
      <c r="F17" s="12" t="s">
        <v>175</v>
      </c>
      <c r="G17" s="12" t="s">
        <v>297</v>
      </c>
      <c r="H17" s="13">
        <v>9446.4</v>
      </c>
      <c r="I17" s="4" t="s">
        <v>102</v>
      </c>
      <c r="J17" s="12" t="s">
        <v>192</v>
      </c>
    </row>
    <row r="18" spans="1:10" x14ac:dyDescent="0.4">
      <c r="A18" s="4" t="s">
        <v>10</v>
      </c>
      <c r="B18" s="4" t="s">
        <v>11</v>
      </c>
      <c r="C18" s="7">
        <v>45218</v>
      </c>
      <c r="D18" s="12" t="s">
        <v>26</v>
      </c>
      <c r="E18" s="4" t="s">
        <v>208</v>
      </c>
      <c r="F18" s="12" t="s">
        <v>176</v>
      </c>
      <c r="G18" s="12" t="s">
        <v>298</v>
      </c>
      <c r="H18" s="13">
        <v>1692</v>
      </c>
      <c r="I18" s="4" t="s">
        <v>102</v>
      </c>
      <c r="J18" s="12" t="s">
        <v>193</v>
      </c>
    </row>
    <row r="19" spans="1:10" x14ac:dyDescent="0.4">
      <c r="A19" s="4" t="s">
        <v>10</v>
      </c>
      <c r="B19" s="4" t="s">
        <v>11</v>
      </c>
      <c r="C19" s="7">
        <v>45225</v>
      </c>
      <c r="D19" s="12" t="s">
        <v>203</v>
      </c>
      <c r="E19" s="4" t="s">
        <v>212</v>
      </c>
      <c r="F19" s="12" t="s">
        <v>29</v>
      </c>
      <c r="G19" s="12" t="s">
        <v>299</v>
      </c>
      <c r="H19" s="13">
        <v>2400</v>
      </c>
      <c r="I19" s="4" t="s">
        <v>98</v>
      </c>
      <c r="J19" s="12" t="s">
        <v>194</v>
      </c>
    </row>
    <row r="20" spans="1:10" x14ac:dyDescent="0.4">
      <c r="A20" s="4" t="s">
        <v>10</v>
      </c>
      <c r="B20" s="4" t="s">
        <v>11</v>
      </c>
      <c r="C20" s="7">
        <v>45225</v>
      </c>
      <c r="D20" s="12" t="s">
        <v>204</v>
      </c>
      <c r="E20" s="4" t="s">
        <v>211</v>
      </c>
      <c r="F20" s="12" t="s">
        <v>177</v>
      </c>
      <c r="G20" s="12" t="s">
        <v>300</v>
      </c>
      <c r="H20" s="13">
        <v>2587.5</v>
      </c>
      <c r="I20" s="4" t="s">
        <v>98</v>
      </c>
      <c r="J20" s="12" t="s">
        <v>195</v>
      </c>
    </row>
    <row r="21" spans="1:10" x14ac:dyDescent="0.4">
      <c r="A21" s="4" t="s">
        <v>10</v>
      </c>
      <c r="B21" s="4" t="s">
        <v>11</v>
      </c>
      <c r="C21" s="7">
        <v>45225</v>
      </c>
      <c r="D21" s="4" t="s">
        <v>26</v>
      </c>
      <c r="E21" s="4" t="s">
        <v>208</v>
      </c>
      <c r="F21" s="4" t="s">
        <v>41</v>
      </c>
      <c r="G21" s="4" t="s">
        <v>301</v>
      </c>
      <c r="H21" s="5">
        <v>1620</v>
      </c>
      <c r="I21" s="4" t="s">
        <v>102</v>
      </c>
      <c r="J21" s="4" t="s">
        <v>196</v>
      </c>
    </row>
    <row r="22" spans="1:10" x14ac:dyDescent="0.4">
      <c r="A22" s="4" t="s">
        <v>10</v>
      </c>
      <c r="B22" s="4" t="s">
        <v>11</v>
      </c>
      <c r="C22" s="7">
        <v>45225</v>
      </c>
      <c r="D22" s="4" t="s">
        <v>26</v>
      </c>
      <c r="E22" s="4" t="s">
        <v>208</v>
      </c>
      <c r="F22" s="4" t="s">
        <v>41</v>
      </c>
      <c r="G22" s="4" t="s">
        <v>302</v>
      </c>
      <c r="H22" s="5">
        <v>2880</v>
      </c>
      <c r="I22" s="4" t="s">
        <v>102</v>
      </c>
      <c r="J22" s="4" t="s">
        <v>197</v>
      </c>
    </row>
    <row r="23" spans="1:10" x14ac:dyDescent="0.4">
      <c r="A23" s="4" t="s">
        <v>10</v>
      </c>
      <c r="B23" s="4" t="s">
        <v>11</v>
      </c>
      <c r="C23" s="15">
        <v>45230</v>
      </c>
      <c r="D23" s="11" t="s">
        <v>202</v>
      </c>
      <c r="E23" s="11" t="s">
        <v>211</v>
      </c>
      <c r="F23" s="11" t="s">
        <v>174</v>
      </c>
      <c r="G23" s="11" t="s">
        <v>303</v>
      </c>
      <c r="H23" s="14">
        <v>1038</v>
      </c>
      <c r="I23" s="11" t="s">
        <v>98</v>
      </c>
      <c r="J23" s="11" t="s">
        <v>198</v>
      </c>
    </row>
    <row r="24" spans="1:10" x14ac:dyDescent="0.4">
      <c r="A24" s="4" t="s">
        <v>10</v>
      </c>
      <c r="B24" s="4" t="s">
        <v>11</v>
      </c>
      <c r="C24" s="15">
        <v>45230</v>
      </c>
      <c r="D24" s="11" t="s">
        <v>16</v>
      </c>
      <c r="E24" s="11" t="s">
        <v>211</v>
      </c>
      <c r="F24" s="11" t="s">
        <v>31</v>
      </c>
      <c r="G24" s="11" t="s">
        <v>304</v>
      </c>
      <c r="H24" s="14">
        <v>9020.94</v>
      </c>
      <c r="I24" s="11" t="s">
        <v>100</v>
      </c>
      <c r="J24" s="11" t="s">
        <v>199</v>
      </c>
    </row>
    <row r="25" spans="1:10" x14ac:dyDescent="0.4">
      <c r="A25" s="4" t="s">
        <v>10</v>
      </c>
      <c r="B25" s="4" t="s">
        <v>11</v>
      </c>
      <c r="C25" s="15">
        <v>45230</v>
      </c>
      <c r="D25" s="11" t="s">
        <v>116</v>
      </c>
      <c r="E25" s="11" t="s">
        <v>206</v>
      </c>
      <c r="F25" s="11" t="s">
        <v>121</v>
      </c>
      <c r="G25" s="11" t="s">
        <v>305</v>
      </c>
      <c r="H25" s="14">
        <v>2200</v>
      </c>
      <c r="I25" s="11" t="s">
        <v>101</v>
      </c>
      <c r="J25" s="11" t="s">
        <v>200</v>
      </c>
    </row>
    <row r="32" spans="1:10" x14ac:dyDescent="0.4">
      <c r="E32" s="4"/>
    </row>
    <row r="33" spans="5:5" x14ac:dyDescent="0.4">
      <c r="E33" s="4"/>
    </row>
    <row r="34" spans="5:5" x14ac:dyDescent="0.4">
      <c r="E34" s="4"/>
    </row>
    <row r="35" spans="5:5" x14ac:dyDescent="0.4">
      <c r="E35" s="4"/>
    </row>
  </sheetData>
  <autoFilter ref="A1:J1" xr:uid="{B80D5591-7D09-44A7-BFD2-62E7651138CF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567D3-AF7C-4DD9-A06E-4DB4BA62EADE}">
  <dimension ref="A1:J35"/>
  <sheetViews>
    <sheetView workbookViewId="0">
      <selection activeCell="E46" sqref="E46"/>
    </sheetView>
  </sheetViews>
  <sheetFormatPr defaultColWidth="8.84375" defaultRowHeight="14" x14ac:dyDescent="0.4"/>
  <cols>
    <col min="1" max="1" width="12.69140625" style="11" bestFit="1" customWidth="1"/>
    <col min="2" max="2" width="4.3046875" style="11" bestFit="1" customWidth="1"/>
    <col min="3" max="3" width="7.3046875" style="11" bestFit="1" customWidth="1"/>
    <col min="4" max="4" width="21.53515625" style="11" bestFit="1" customWidth="1"/>
    <col min="5" max="5" width="29" style="11" bestFit="1" customWidth="1"/>
    <col min="6" max="6" width="32.23046875" style="11" bestFit="1" customWidth="1"/>
    <col min="7" max="7" width="19.07421875" style="11" bestFit="1" customWidth="1"/>
    <col min="8" max="8" width="11.69140625" style="14" bestFit="1" customWidth="1"/>
    <col min="9" max="9" width="8.4609375" style="11" bestFit="1" customWidth="1"/>
    <col min="10" max="10" width="20.23046875" style="11" bestFit="1" customWidth="1"/>
    <col min="11" max="16384" width="8.84375" style="11"/>
  </cols>
  <sheetData>
    <row r="1" spans="1:10" x14ac:dyDescent="0.4">
      <c r="A1" s="1" t="s">
        <v>0</v>
      </c>
      <c r="B1" s="1" t="s">
        <v>1</v>
      </c>
      <c r="C1" s="6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</row>
    <row r="2" spans="1:10" x14ac:dyDescent="0.4">
      <c r="A2" s="4" t="s">
        <v>10</v>
      </c>
      <c r="B2" s="4" t="s">
        <v>11</v>
      </c>
      <c r="C2" s="7">
        <v>45175</v>
      </c>
      <c r="D2" s="4" t="s">
        <v>167</v>
      </c>
      <c r="E2" s="4" t="s">
        <v>108</v>
      </c>
      <c r="F2" s="4" t="s">
        <v>171</v>
      </c>
      <c r="G2" s="4" t="s">
        <v>167</v>
      </c>
      <c r="H2" s="13">
        <v>36000</v>
      </c>
      <c r="I2" s="4" t="s">
        <v>102</v>
      </c>
      <c r="J2" s="4" t="s">
        <v>168</v>
      </c>
    </row>
    <row r="3" spans="1:10" x14ac:dyDescent="0.4">
      <c r="A3" s="4" t="s">
        <v>10</v>
      </c>
      <c r="B3" s="4" t="s">
        <v>11</v>
      </c>
      <c r="C3" s="7">
        <v>45175</v>
      </c>
      <c r="D3" s="4" t="s">
        <v>19</v>
      </c>
      <c r="E3" s="4" t="s">
        <v>107</v>
      </c>
      <c r="F3" s="12" t="s">
        <v>34</v>
      </c>
      <c r="G3" s="12" t="s">
        <v>19</v>
      </c>
      <c r="H3" s="13">
        <v>2886.3</v>
      </c>
      <c r="I3" s="4" t="s">
        <v>101</v>
      </c>
      <c r="J3" s="12" t="s">
        <v>169</v>
      </c>
    </row>
    <row r="4" spans="1:10" x14ac:dyDescent="0.4">
      <c r="A4" s="4" t="s">
        <v>10</v>
      </c>
      <c r="B4" s="4" t="s">
        <v>11</v>
      </c>
      <c r="C4" s="7">
        <v>45175</v>
      </c>
      <c r="D4" s="4" t="s">
        <v>22</v>
      </c>
      <c r="E4" s="4" t="s">
        <v>108</v>
      </c>
      <c r="F4" s="12" t="s">
        <v>34</v>
      </c>
      <c r="G4" s="12" t="s">
        <v>22</v>
      </c>
      <c r="H4" s="13">
        <v>2682.7</v>
      </c>
      <c r="I4" s="4" t="s">
        <v>102</v>
      </c>
      <c r="J4" s="12" t="s">
        <v>169</v>
      </c>
    </row>
    <row r="5" spans="1:10" x14ac:dyDescent="0.4">
      <c r="A5" s="4" t="s">
        <v>10</v>
      </c>
      <c r="B5" s="4" t="s">
        <v>11</v>
      </c>
      <c r="C5" s="7">
        <v>45182</v>
      </c>
      <c r="D5" s="4" t="s">
        <v>23</v>
      </c>
      <c r="E5" s="4" t="s">
        <v>106</v>
      </c>
      <c r="F5" s="12" t="s">
        <v>37</v>
      </c>
      <c r="G5" s="12" t="s">
        <v>23</v>
      </c>
      <c r="H5" s="13">
        <v>1244.1600000000001</v>
      </c>
      <c r="I5" s="4" t="s">
        <v>102</v>
      </c>
      <c r="J5" s="12" t="s">
        <v>170</v>
      </c>
    </row>
    <row r="6" spans="1:10" x14ac:dyDescent="0.4">
      <c r="A6" s="4"/>
      <c r="B6" s="4"/>
      <c r="C6" s="7"/>
      <c r="D6" s="4"/>
      <c r="E6" s="4"/>
      <c r="F6" s="12"/>
      <c r="G6" s="12"/>
      <c r="H6" s="13"/>
      <c r="I6" s="4"/>
      <c r="J6" s="12"/>
    </row>
    <row r="7" spans="1:10" x14ac:dyDescent="0.4">
      <c r="A7" s="4"/>
      <c r="B7" s="4"/>
      <c r="C7" s="7"/>
      <c r="D7" s="4"/>
      <c r="E7" s="4"/>
      <c r="F7" s="12"/>
      <c r="G7" s="12"/>
      <c r="H7" s="13"/>
      <c r="I7" s="4"/>
      <c r="J7" s="12"/>
    </row>
    <row r="8" spans="1:10" x14ac:dyDescent="0.4">
      <c r="A8" s="4"/>
      <c r="B8" s="4"/>
      <c r="C8" s="7"/>
      <c r="D8" s="4"/>
      <c r="E8" s="4"/>
      <c r="F8" s="12"/>
      <c r="G8" s="12"/>
      <c r="H8" s="13"/>
      <c r="I8" s="4"/>
      <c r="J8" s="12"/>
    </row>
    <row r="9" spans="1:10" x14ac:dyDescent="0.4">
      <c r="A9" s="4"/>
      <c r="B9" s="4"/>
      <c r="C9" s="7"/>
      <c r="D9" s="4"/>
      <c r="E9" s="4"/>
      <c r="F9" s="12"/>
      <c r="G9" s="12"/>
      <c r="H9" s="13"/>
      <c r="I9" s="4"/>
      <c r="J9" s="12"/>
    </row>
    <row r="10" spans="1:10" x14ac:dyDescent="0.4">
      <c r="A10" s="4"/>
      <c r="B10" s="4"/>
      <c r="C10" s="7"/>
      <c r="D10" s="4"/>
      <c r="E10" s="4"/>
      <c r="F10" s="12"/>
      <c r="G10" s="12"/>
      <c r="H10" s="13"/>
      <c r="I10" s="4"/>
      <c r="J10" s="12"/>
    </row>
    <row r="11" spans="1:10" x14ac:dyDescent="0.4">
      <c r="A11" s="4"/>
      <c r="B11" s="4"/>
      <c r="C11" s="7"/>
      <c r="D11" s="12"/>
      <c r="E11" s="4"/>
      <c r="F11" s="12"/>
      <c r="G11" s="12"/>
      <c r="H11" s="13"/>
      <c r="I11" s="4"/>
      <c r="J11" s="12"/>
    </row>
    <row r="12" spans="1:10" x14ac:dyDescent="0.4">
      <c r="A12" s="4"/>
      <c r="B12" s="4"/>
      <c r="C12" s="7"/>
      <c r="D12" s="12"/>
      <c r="E12" s="4"/>
      <c r="F12" s="12"/>
      <c r="G12" s="12"/>
      <c r="H12" s="13"/>
      <c r="I12" s="4"/>
      <c r="J12" s="12"/>
    </row>
    <row r="13" spans="1:10" x14ac:dyDescent="0.4">
      <c r="A13" s="4"/>
      <c r="B13" s="4"/>
      <c r="C13" s="7"/>
      <c r="D13" s="12"/>
      <c r="E13" s="4"/>
      <c r="F13" s="12"/>
      <c r="G13" s="12"/>
      <c r="H13" s="13"/>
      <c r="I13" s="4"/>
      <c r="J13" s="12"/>
    </row>
    <row r="14" spans="1:10" x14ac:dyDescent="0.4">
      <c r="A14" s="4"/>
      <c r="B14" s="4"/>
      <c r="C14" s="7"/>
      <c r="D14" s="12"/>
      <c r="E14" s="4"/>
      <c r="F14" s="12"/>
      <c r="G14" s="12"/>
      <c r="H14" s="13"/>
      <c r="I14" s="4"/>
      <c r="J14" s="12"/>
    </row>
    <row r="15" spans="1:10" x14ac:dyDescent="0.4">
      <c r="A15" s="4"/>
      <c r="B15" s="4"/>
      <c r="C15" s="7"/>
      <c r="D15" s="12"/>
      <c r="E15" s="4"/>
      <c r="F15" s="12"/>
      <c r="G15" s="12"/>
      <c r="H15" s="13"/>
      <c r="I15" s="4"/>
      <c r="J15" s="12"/>
    </row>
    <row r="16" spans="1:10" x14ac:dyDescent="0.4">
      <c r="A16" s="4"/>
      <c r="B16" s="4"/>
      <c r="C16" s="7"/>
      <c r="D16" s="12"/>
      <c r="E16" s="4"/>
      <c r="F16" s="12"/>
      <c r="G16" s="12"/>
      <c r="H16" s="13"/>
      <c r="I16" s="4"/>
      <c r="J16" s="12"/>
    </row>
    <row r="17" spans="1:10" x14ac:dyDescent="0.4">
      <c r="A17" s="4"/>
      <c r="B17" s="4"/>
      <c r="C17" s="7"/>
      <c r="D17" s="12"/>
      <c r="E17" s="4"/>
      <c r="F17" s="12"/>
      <c r="G17" s="12"/>
      <c r="H17" s="13"/>
      <c r="I17" s="4"/>
      <c r="J17" s="12"/>
    </row>
    <row r="18" spans="1:10" x14ac:dyDescent="0.4">
      <c r="A18" s="4"/>
      <c r="B18" s="4"/>
      <c r="C18" s="7"/>
      <c r="D18" s="12"/>
      <c r="E18" s="4"/>
      <c r="F18" s="12"/>
      <c r="G18" s="12"/>
      <c r="H18" s="13"/>
      <c r="I18" s="4"/>
      <c r="J18" s="12"/>
    </row>
    <row r="19" spans="1:10" x14ac:dyDescent="0.4">
      <c r="A19" s="4"/>
      <c r="B19" s="4"/>
      <c r="C19" s="7"/>
      <c r="D19" s="12"/>
      <c r="E19" s="4"/>
      <c r="F19" s="12"/>
      <c r="G19" s="12"/>
      <c r="H19" s="13"/>
      <c r="I19" s="4"/>
      <c r="J19" s="12"/>
    </row>
    <row r="20" spans="1:10" x14ac:dyDescent="0.4">
      <c r="A20" s="4"/>
      <c r="B20" s="4"/>
      <c r="C20" s="7"/>
      <c r="D20" s="12"/>
      <c r="E20" s="4"/>
      <c r="F20" s="12"/>
      <c r="G20" s="12"/>
      <c r="H20" s="13"/>
      <c r="I20" s="4"/>
      <c r="J20" s="12"/>
    </row>
    <row r="21" spans="1:10" x14ac:dyDescent="0.4">
      <c r="A21" s="4"/>
      <c r="B21" s="4"/>
      <c r="C21" s="7"/>
      <c r="D21" s="4"/>
      <c r="E21" s="4"/>
      <c r="F21" s="4"/>
      <c r="G21" s="4"/>
      <c r="H21" s="5"/>
      <c r="I21" s="4"/>
      <c r="J21" s="4"/>
    </row>
    <row r="22" spans="1:10" x14ac:dyDescent="0.4">
      <c r="A22" s="4"/>
      <c r="B22" s="4"/>
      <c r="C22" s="7"/>
      <c r="D22" s="4"/>
      <c r="E22" s="4"/>
      <c r="F22" s="4"/>
      <c r="G22" s="4"/>
      <c r="H22" s="5"/>
      <c r="I22" s="4"/>
      <c r="J22" s="4"/>
    </row>
    <row r="32" spans="1:10" x14ac:dyDescent="0.4">
      <c r="E32" s="4"/>
    </row>
    <row r="33" spans="5:5" x14ac:dyDescent="0.4">
      <c r="E33" s="4"/>
    </row>
    <row r="34" spans="5:5" x14ac:dyDescent="0.4">
      <c r="E34" s="4"/>
    </row>
    <row r="35" spans="5:5" x14ac:dyDescent="0.4">
      <c r="E35" s="4"/>
    </row>
  </sheetData>
  <autoFilter ref="A1:J1" xr:uid="{B80D5591-7D09-44A7-BFD2-62E7651138CF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BE918-EF1B-4CA4-A18C-18ECCCA44711}">
  <dimension ref="A1:J35"/>
  <sheetViews>
    <sheetView workbookViewId="0">
      <selection activeCell="D36" sqref="D36"/>
    </sheetView>
  </sheetViews>
  <sheetFormatPr defaultColWidth="8.84375" defaultRowHeight="14" x14ac:dyDescent="0.4"/>
  <cols>
    <col min="1" max="1" width="12.69140625" style="11" bestFit="1" customWidth="1"/>
    <col min="2" max="2" width="4.3046875" style="11" bestFit="1" customWidth="1"/>
    <col min="3" max="3" width="7.3046875" style="11" bestFit="1" customWidth="1"/>
    <col min="4" max="4" width="21.53515625" style="11" bestFit="1" customWidth="1"/>
    <col min="5" max="5" width="29" style="11" bestFit="1" customWidth="1"/>
    <col min="6" max="6" width="32.23046875" style="11" bestFit="1" customWidth="1"/>
    <col min="7" max="7" width="19.07421875" style="11" bestFit="1" customWidth="1"/>
    <col min="8" max="8" width="11.69140625" style="14" bestFit="1" customWidth="1"/>
    <col min="9" max="9" width="8.4609375" style="11" bestFit="1" customWidth="1"/>
    <col min="10" max="10" width="20.23046875" style="11" bestFit="1" customWidth="1"/>
    <col min="11" max="16384" width="8.84375" style="11"/>
  </cols>
  <sheetData>
    <row r="1" spans="1:10" x14ac:dyDescent="0.4">
      <c r="A1" s="1" t="s">
        <v>0</v>
      </c>
      <c r="B1" s="1" t="s">
        <v>1</v>
      </c>
      <c r="C1" s="6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</row>
    <row r="2" spans="1:10" x14ac:dyDescent="0.4">
      <c r="A2" s="4" t="s">
        <v>10</v>
      </c>
      <c r="B2" s="4" t="s">
        <v>11</v>
      </c>
      <c r="C2" s="7">
        <v>45141</v>
      </c>
      <c r="D2" s="4" t="s">
        <v>149</v>
      </c>
      <c r="E2" s="4" t="s">
        <v>107</v>
      </c>
      <c r="F2" s="4" t="s">
        <v>151</v>
      </c>
      <c r="G2" s="4" t="s">
        <v>143</v>
      </c>
      <c r="H2" s="13">
        <v>90000</v>
      </c>
      <c r="I2" s="4" t="s">
        <v>101</v>
      </c>
      <c r="J2" s="4" t="s">
        <v>137</v>
      </c>
    </row>
    <row r="3" spans="1:10" x14ac:dyDescent="0.4">
      <c r="A3" s="4" t="s">
        <v>10</v>
      </c>
      <c r="B3" s="4" t="s">
        <v>11</v>
      </c>
      <c r="C3" s="7">
        <v>45161</v>
      </c>
      <c r="D3" s="4" t="s">
        <v>16</v>
      </c>
      <c r="E3" s="4" t="s">
        <v>106</v>
      </c>
      <c r="F3" s="12" t="s">
        <v>31</v>
      </c>
      <c r="G3" s="12" t="s">
        <v>144</v>
      </c>
      <c r="H3" s="13">
        <v>7859.72</v>
      </c>
      <c r="I3" s="4" t="s">
        <v>100</v>
      </c>
      <c r="J3" s="12" t="s">
        <v>138</v>
      </c>
    </row>
    <row r="4" spans="1:10" x14ac:dyDescent="0.4">
      <c r="A4" s="4" t="s">
        <v>10</v>
      </c>
      <c r="B4" s="4" t="s">
        <v>11</v>
      </c>
      <c r="C4" s="7">
        <v>45154</v>
      </c>
      <c r="D4" s="4" t="s">
        <v>24</v>
      </c>
      <c r="E4" s="4" t="s">
        <v>108</v>
      </c>
      <c r="F4" s="12" t="s">
        <v>38</v>
      </c>
      <c r="G4" s="12" t="s">
        <v>145</v>
      </c>
      <c r="H4" s="13">
        <v>6000</v>
      </c>
      <c r="I4" s="4" t="s">
        <v>102</v>
      </c>
      <c r="J4" s="12" t="s">
        <v>139</v>
      </c>
    </row>
    <row r="5" spans="1:10" x14ac:dyDescent="0.4">
      <c r="A5" s="4" t="s">
        <v>10</v>
      </c>
      <c r="B5" s="4" t="s">
        <v>11</v>
      </c>
      <c r="C5" s="7">
        <v>45141</v>
      </c>
      <c r="D5" s="4" t="s">
        <v>19</v>
      </c>
      <c r="E5" s="4" t="s">
        <v>107</v>
      </c>
      <c r="F5" s="12" t="s">
        <v>34</v>
      </c>
      <c r="G5" s="12" t="s">
        <v>146</v>
      </c>
      <c r="H5" s="13">
        <v>5437.85</v>
      </c>
      <c r="I5" s="4" t="s">
        <v>101</v>
      </c>
      <c r="J5" s="12" t="s">
        <v>140</v>
      </c>
    </row>
    <row r="6" spans="1:10" x14ac:dyDescent="0.4">
      <c r="A6" s="4" t="s">
        <v>10</v>
      </c>
      <c r="B6" s="4" t="s">
        <v>11</v>
      </c>
      <c r="C6" s="7">
        <v>45161</v>
      </c>
      <c r="D6" s="4" t="s">
        <v>24</v>
      </c>
      <c r="E6" s="4" t="s">
        <v>108</v>
      </c>
      <c r="F6" s="12" t="s">
        <v>40</v>
      </c>
      <c r="G6" s="12" t="s">
        <v>147</v>
      </c>
      <c r="H6" s="13">
        <v>1980</v>
      </c>
      <c r="I6" s="4" t="s">
        <v>102</v>
      </c>
      <c r="J6" s="12" t="s">
        <v>141</v>
      </c>
    </row>
    <row r="7" spans="1:10" x14ac:dyDescent="0.4">
      <c r="A7" s="4" t="s">
        <v>10</v>
      </c>
      <c r="B7" s="4" t="s">
        <v>11</v>
      </c>
      <c r="C7" s="7">
        <v>45141</v>
      </c>
      <c r="D7" s="4" t="s">
        <v>22</v>
      </c>
      <c r="E7" s="4" t="s">
        <v>108</v>
      </c>
      <c r="F7" s="12" t="s">
        <v>34</v>
      </c>
      <c r="G7" s="12" t="s">
        <v>146</v>
      </c>
      <c r="H7" s="13">
        <v>1277.26</v>
      </c>
      <c r="I7" s="4" t="s">
        <v>102</v>
      </c>
      <c r="J7" s="12" t="s">
        <v>140</v>
      </c>
    </row>
    <row r="8" spans="1:10" x14ac:dyDescent="0.4">
      <c r="A8" s="4" t="s">
        <v>10</v>
      </c>
      <c r="B8" s="4" t="s">
        <v>11</v>
      </c>
      <c r="C8" s="7">
        <v>45161</v>
      </c>
      <c r="D8" s="4" t="s">
        <v>150</v>
      </c>
      <c r="E8" s="4" t="s">
        <v>108</v>
      </c>
      <c r="F8" s="12" t="s">
        <v>119</v>
      </c>
      <c r="G8" s="12" t="s">
        <v>148</v>
      </c>
      <c r="H8" s="13">
        <v>1201.74</v>
      </c>
      <c r="I8" s="4" t="s">
        <v>102</v>
      </c>
      <c r="J8" s="12" t="s">
        <v>142</v>
      </c>
    </row>
    <row r="9" spans="1:10" x14ac:dyDescent="0.4">
      <c r="A9" s="4"/>
      <c r="B9" s="4"/>
      <c r="C9" s="7"/>
      <c r="D9" s="4"/>
      <c r="E9" s="4"/>
      <c r="F9" s="12"/>
      <c r="G9" s="12"/>
      <c r="H9" s="13"/>
      <c r="I9" s="4"/>
      <c r="J9" s="12"/>
    </row>
    <row r="10" spans="1:10" x14ac:dyDescent="0.4">
      <c r="A10" s="4"/>
      <c r="B10" s="4"/>
      <c r="C10" s="7"/>
      <c r="D10" s="4"/>
      <c r="E10" s="4"/>
      <c r="F10" s="12"/>
      <c r="G10" s="12"/>
      <c r="H10" s="13"/>
      <c r="I10" s="4"/>
      <c r="J10" s="12"/>
    </row>
    <row r="11" spans="1:10" x14ac:dyDescent="0.4">
      <c r="A11" s="4"/>
      <c r="B11" s="4"/>
      <c r="C11" s="7"/>
      <c r="D11" s="12"/>
      <c r="E11" s="4"/>
      <c r="F11" s="12"/>
      <c r="G11" s="12"/>
      <c r="H11" s="13"/>
      <c r="I11" s="4"/>
      <c r="J11" s="12"/>
    </row>
    <row r="12" spans="1:10" x14ac:dyDescent="0.4">
      <c r="A12" s="4"/>
      <c r="B12" s="4"/>
      <c r="C12" s="7"/>
      <c r="D12" s="12"/>
      <c r="E12" s="4"/>
      <c r="F12" s="12"/>
      <c r="G12" s="12"/>
      <c r="H12" s="13"/>
      <c r="I12" s="4"/>
      <c r="J12" s="12"/>
    </row>
    <row r="13" spans="1:10" x14ac:dyDescent="0.4">
      <c r="A13" s="4"/>
      <c r="B13" s="4"/>
      <c r="C13" s="7"/>
      <c r="D13" s="12"/>
      <c r="E13" s="4"/>
      <c r="F13" s="12"/>
      <c r="G13" s="12"/>
      <c r="H13" s="13"/>
      <c r="I13" s="4"/>
      <c r="J13" s="12"/>
    </row>
    <row r="14" spans="1:10" x14ac:dyDescent="0.4">
      <c r="A14" s="4"/>
      <c r="B14" s="4"/>
      <c r="C14" s="7"/>
      <c r="D14" s="12"/>
      <c r="E14" s="4"/>
      <c r="F14" s="12"/>
      <c r="G14" s="12"/>
      <c r="H14" s="13"/>
      <c r="I14" s="4"/>
      <c r="J14" s="12"/>
    </row>
    <row r="15" spans="1:10" x14ac:dyDescent="0.4">
      <c r="A15" s="4"/>
      <c r="B15" s="4"/>
      <c r="C15" s="7"/>
      <c r="D15" s="12"/>
      <c r="E15" s="4"/>
      <c r="F15" s="12"/>
      <c r="G15" s="12"/>
      <c r="H15" s="13"/>
      <c r="I15" s="4"/>
      <c r="J15" s="12"/>
    </row>
    <row r="16" spans="1:10" x14ac:dyDescent="0.4">
      <c r="A16" s="4"/>
      <c r="B16" s="4"/>
      <c r="C16" s="7"/>
      <c r="D16" s="12"/>
      <c r="E16" s="4"/>
      <c r="F16" s="12"/>
      <c r="G16" s="12"/>
      <c r="H16" s="13"/>
      <c r="I16" s="4"/>
      <c r="J16" s="12"/>
    </row>
    <row r="17" spans="1:10" x14ac:dyDescent="0.4">
      <c r="A17" s="4"/>
      <c r="B17" s="4"/>
      <c r="C17" s="7"/>
      <c r="D17" s="12"/>
      <c r="E17" s="4"/>
      <c r="F17" s="12"/>
      <c r="G17" s="12"/>
      <c r="H17" s="13"/>
      <c r="I17" s="4"/>
      <c r="J17" s="12"/>
    </row>
    <row r="18" spans="1:10" x14ac:dyDescent="0.4">
      <c r="A18" s="4"/>
      <c r="B18" s="4"/>
      <c r="C18" s="7"/>
      <c r="D18" s="12"/>
      <c r="E18" s="4"/>
      <c r="F18" s="12"/>
      <c r="G18" s="12"/>
      <c r="H18" s="13"/>
      <c r="I18" s="4"/>
      <c r="J18" s="12"/>
    </row>
    <row r="19" spans="1:10" x14ac:dyDescent="0.4">
      <c r="A19" s="4"/>
      <c r="B19" s="4"/>
      <c r="C19" s="7"/>
      <c r="D19" s="12"/>
      <c r="E19" s="4"/>
      <c r="F19" s="12"/>
      <c r="G19" s="12"/>
      <c r="H19" s="13"/>
      <c r="I19" s="4"/>
      <c r="J19" s="12"/>
    </row>
    <row r="20" spans="1:10" x14ac:dyDescent="0.4">
      <c r="A20" s="4"/>
      <c r="B20" s="4"/>
      <c r="C20" s="7"/>
      <c r="D20" s="12"/>
      <c r="E20" s="4"/>
      <c r="F20" s="12"/>
      <c r="G20" s="12"/>
      <c r="H20" s="13"/>
      <c r="I20" s="4"/>
      <c r="J20" s="12"/>
    </row>
    <row r="21" spans="1:10" x14ac:dyDescent="0.4">
      <c r="A21" s="4"/>
      <c r="B21" s="4"/>
      <c r="C21" s="7"/>
      <c r="D21" s="4"/>
      <c r="E21" s="4"/>
      <c r="F21" s="4"/>
      <c r="G21" s="4"/>
      <c r="H21" s="5"/>
      <c r="I21" s="4"/>
      <c r="J21" s="4"/>
    </row>
    <row r="22" spans="1:10" x14ac:dyDescent="0.4">
      <c r="A22" s="4"/>
      <c r="B22" s="4"/>
      <c r="C22" s="7"/>
      <c r="D22" s="4"/>
      <c r="E22" s="4"/>
      <c r="F22" s="4"/>
      <c r="G22" s="4"/>
      <c r="H22" s="5"/>
      <c r="I22" s="4"/>
      <c r="J22" s="4"/>
    </row>
    <row r="32" spans="1:10" x14ac:dyDescent="0.4">
      <c r="E32" s="4"/>
    </row>
    <row r="33" spans="5:5" x14ac:dyDescent="0.4">
      <c r="E33" s="4"/>
    </row>
    <row r="34" spans="5:5" x14ac:dyDescent="0.4">
      <c r="E34" s="4"/>
    </row>
    <row r="35" spans="5:5" x14ac:dyDescent="0.4">
      <c r="E35" s="4"/>
    </row>
  </sheetData>
  <autoFilter ref="A1:J1" xr:uid="{B80D5591-7D09-44A7-BFD2-62E7651138CF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D5591-7D09-44A7-BFD2-62E7651138CF}">
  <dimension ref="A1:J35"/>
  <sheetViews>
    <sheetView workbookViewId="0">
      <selection activeCell="G4" sqref="F4:G21"/>
    </sheetView>
  </sheetViews>
  <sheetFormatPr defaultColWidth="8.84375" defaultRowHeight="14" x14ac:dyDescent="0.4"/>
  <cols>
    <col min="1" max="1" width="12.69140625" style="11" bestFit="1" customWidth="1"/>
    <col min="2" max="2" width="4.3046875" style="11" bestFit="1" customWidth="1"/>
    <col min="3" max="3" width="7.3046875" style="11" bestFit="1" customWidth="1"/>
    <col min="4" max="4" width="21.53515625" style="11" bestFit="1" customWidth="1"/>
    <col min="5" max="5" width="29" style="11" bestFit="1" customWidth="1"/>
    <col min="6" max="6" width="32.23046875" style="11" bestFit="1" customWidth="1"/>
    <col min="7" max="7" width="19.07421875" style="11" bestFit="1" customWidth="1"/>
    <col min="8" max="8" width="11.69140625" style="14" bestFit="1" customWidth="1"/>
    <col min="9" max="9" width="8.4609375" style="11" bestFit="1" customWidth="1"/>
    <col min="10" max="10" width="20.23046875" style="11" bestFit="1" customWidth="1"/>
    <col min="11" max="16384" width="8.84375" style="11"/>
  </cols>
  <sheetData>
    <row r="1" spans="1:10" x14ac:dyDescent="0.4">
      <c r="A1" s="1" t="s">
        <v>0</v>
      </c>
      <c r="B1" s="1" t="s">
        <v>1</v>
      </c>
      <c r="C1" s="6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</row>
    <row r="2" spans="1:10" x14ac:dyDescent="0.4">
      <c r="A2" s="4" t="s">
        <v>10</v>
      </c>
      <c r="B2" s="4" t="s">
        <v>11</v>
      </c>
      <c r="C2" s="7">
        <v>45132</v>
      </c>
      <c r="D2" s="4" t="s">
        <v>109</v>
      </c>
      <c r="E2" s="4" t="s">
        <v>108</v>
      </c>
      <c r="F2" s="4" t="s">
        <v>117</v>
      </c>
      <c r="G2" s="4" t="s">
        <v>152</v>
      </c>
      <c r="H2" s="13">
        <v>27298</v>
      </c>
      <c r="I2" s="4" t="s">
        <v>102</v>
      </c>
      <c r="J2" s="4" t="s">
        <v>122</v>
      </c>
    </row>
    <row r="3" spans="1:10" x14ac:dyDescent="0.4">
      <c r="A3" s="4" t="s">
        <v>10</v>
      </c>
      <c r="B3" s="4" t="s">
        <v>11</v>
      </c>
      <c r="C3" s="7">
        <v>45112</v>
      </c>
      <c r="D3" s="12" t="s">
        <v>21</v>
      </c>
      <c r="E3" s="4" t="s">
        <v>108</v>
      </c>
      <c r="F3" s="12" t="s">
        <v>36</v>
      </c>
      <c r="G3" s="12" t="s">
        <v>153</v>
      </c>
      <c r="H3" s="13">
        <v>18074.14</v>
      </c>
      <c r="I3" s="4" t="s">
        <v>102</v>
      </c>
      <c r="J3" s="12" t="s">
        <v>123</v>
      </c>
    </row>
    <row r="4" spans="1:10" x14ac:dyDescent="0.4">
      <c r="A4" s="4" t="s">
        <v>10</v>
      </c>
      <c r="B4" s="4" t="s">
        <v>11</v>
      </c>
      <c r="C4" s="7">
        <v>45138</v>
      </c>
      <c r="D4" s="12" t="s">
        <v>110</v>
      </c>
      <c r="E4" s="4" t="s">
        <v>108</v>
      </c>
      <c r="F4" s="12" t="s">
        <v>118</v>
      </c>
      <c r="G4" s="12" t="s">
        <v>154</v>
      </c>
      <c r="H4" s="13">
        <v>13337.4</v>
      </c>
      <c r="I4" s="4" t="s">
        <v>102</v>
      </c>
      <c r="J4" s="12" t="s">
        <v>124</v>
      </c>
    </row>
    <row r="5" spans="1:10" x14ac:dyDescent="0.4">
      <c r="A5" s="4" t="s">
        <v>10</v>
      </c>
      <c r="B5" s="4" t="s">
        <v>11</v>
      </c>
      <c r="C5" s="7">
        <v>45132</v>
      </c>
      <c r="D5" s="12" t="s">
        <v>111</v>
      </c>
      <c r="E5" s="4" t="s">
        <v>108</v>
      </c>
      <c r="F5" s="12" t="s">
        <v>117</v>
      </c>
      <c r="G5" s="12" t="s">
        <v>152</v>
      </c>
      <c r="H5" s="13">
        <v>12993.92</v>
      </c>
      <c r="I5" s="4" t="s">
        <v>102</v>
      </c>
      <c r="J5" s="12" t="s">
        <v>122</v>
      </c>
    </row>
    <row r="6" spans="1:10" x14ac:dyDescent="0.4">
      <c r="A6" s="4" t="s">
        <v>10</v>
      </c>
      <c r="B6" s="4" t="s">
        <v>11</v>
      </c>
      <c r="C6" s="7">
        <v>45132</v>
      </c>
      <c r="D6" s="12" t="s">
        <v>112</v>
      </c>
      <c r="E6" s="4" t="s">
        <v>108</v>
      </c>
      <c r="F6" s="12" t="s">
        <v>117</v>
      </c>
      <c r="G6" s="12" t="s">
        <v>152</v>
      </c>
      <c r="H6" s="13">
        <v>12177.48</v>
      </c>
      <c r="I6" s="4" t="s">
        <v>102</v>
      </c>
      <c r="J6" s="12" t="s">
        <v>122</v>
      </c>
    </row>
    <row r="7" spans="1:10" x14ac:dyDescent="0.4">
      <c r="A7" s="4" t="s">
        <v>10</v>
      </c>
      <c r="B7" s="4" t="s">
        <v>11</v>
      </c>
      <c r="C7" s="7">
        <v>45112</v>
      </c>
      <c r="D7" s="12" t="s">
        <v>22</v>
      </c>
      <c r="E7" s="4" t="s">
        <v>108</v>
      </c>
      <c r="F7" s="12" t="s">
        <v>34</v>
      </c>
      <c r="G7" s="12" t="s">
        <v>155</v>
      </c>
      <c r="H7" s="13">
        <v>10442.06</v>
      </c>
      <c r="I7" s="4"/>
      <c r="J7" s="12" t="s">
        <v>125</v>
      </c>
    </row>
    <row r="8" spans="1:10" x14ac:dyDescent="0.4">
      <c r="A8" s="4" t="s">
        <v>10</v>
      </c>
      <c r="B8" s="4" t="s">
        <v>11</v>
      </c>
      <c r="C8" s="7">
        <v>45132</v>
      </c>
      <c r="D8" s="12" t="s">
        <v>113</v>
      </c>
      <c r="E8" s="4" t="s">
        <v>108</v>
      </c>
      <c r="F8" s="12" t="s">
        <v>117</v>
      </c>
      <c r="G8" s="12" t="s">
        <v>152</v>
      </c>
      <c r="H8" s="13">
        <v>8258.35</v>
      </c>
      <c r="I8" s="4" t="s">
        <v>102</v>
      </c>
      <c r="J8" s="12" t="s">
        <v>122</v>
      </c>
    </row>
    <row r="9" spans="1:10" x14ac:dyDescent="0.4">
      <c r="A9" s="4" t="s">
        <v>10</v>
      </c>
      <c r="B9" s="4" t="s">
        <v>11</v>
      </c>
      <c r="C9" s="7">
        <v>45112</v>
      </c>
      <c r="D9" s="12" t="s">
        <v>16</v>
      </c>
      <c r="E9" s="4" t="s">
        <v>106</v>
      </c>
      <c r="F9" s="12" t="s">
        <v>31</v>
      </c>
      <c r="G9" s="12" t="s">
        <v>156</v>
      </c>
      <c r="H9" s="13">
        <v>7859.72</v>
      </c>
      <c r="I9" s="4" t="s">
        <v>100</v>
      </c>
      <c r="J9" s="12" t="s">
        <v>126</v>
      </c>
    </row>
    <row r="10" spans="1:10" x14ac:dyDescent="0.4">
      <c r="A10" s="4" t="s">
        <v>10</v>
      </c>
      <c r="B10" s="4" t="s">
        <v>11</v>
      </c>
      <c r="C10" s="7">
        <v>45127</v>
      </c>
      <c r="D10" s="12" t="s">
        <v>16</v>
      </c>
      <c r="E10" s="4" t="s">
        <v>106</v>
      </c>
      <c r="F10" s="12" t="s">
        <v>31</v>
      </c>
      <c r="G10" s="12" t="s">
        <v>157</v>
      </c>
      <c r="H10" s="13">
        <v>7859.72</v>
      </c>
      <c r="I10" s="4" t="s">
        <v>100</v>
      </c>
      <c r="J10" s="12" t="s">
        <v>127</v>
      </c>
    </row>
    <row r="11" spans="1:10" x14ac:dyDescent="0.4">
      <c r="A11" s="4" t="s">
        <v>10</v>
      </c>
      <c r="B11" s="4" t="s">
        <v>11</v>
      </c>
      <c r="C11" s="7">
        <v>45112</v>
      </c>
      <c r="D11" s="12" t="s">
        <v>19</v>
      </c>
      <c r="E11" s="4" t="s">
        <v>107</v>
      </c>
      <c r="F11" s="12" t="s">
        <v>34</v>
      </c>
      <c r="G11" s="12" t="s">
        <v>155</v>
      </c>
      <c r="H11" s="13">
        <v>6495.69</v>
      </c>
      <c r="I11" s="4"/>
      <c r="J11" s="12" t="s">
        <v>125</v>
      </c>
    </row>
    <row r="12" spans="1:10" x14ac:dyDescent="0.4">
      <c r="A12" s="4" t="s">
        <v>10</v>
      </c>
      <c r="B12" s="4" t="s">
        <v>11</v>
      </c>
      <c r="C12" s="7">
        <v>45132</v>
      </c>
      <c r="D12" s="12" t="s">
        <v>114</v>
      </c>
      <c r="E12" s="4" t="s">
        <v>108</v>
      </c>
      <c r="F12" s="12" t="s">
        <v>119</v>
      </c>
      <c r="G12" s="12" t="s">
        <v>158</v>
      </c>
      <c r="H12" s="13">
        <v>5085.6099999999997</v>
      </c>
      <c r="I12" s="4" t="s">
        <v>102</v>
      </c>
      <c r="J12" s="12" t="s">
        <v>128</v>
      </c>
    </row>
    <row r="13" spans="1:10" x14ac:dyDescent="0.4">
      <c r="A13" s="4" t="s">
        <v>10</v>
      </c>
      <c r="B13" s="4" t="s">
        <v>11</v>
      </c>
      <c r="C13" s="7">
        <v>45127</v>
      </c>
      <c r="D13" s="12" t="s">
        <v>13</v>
      </c>
      <c r="E13" s="4" t="s">
        <v>108</v>
      </c>
      <c r="F13" s="12" t="s">
        <v>120</v>
      </c>
      <c r="G13" s="12" t="s">
        <v>159</v>
      </c>
      <c r="H13" s="13">
        <v>3542.4</v>
      </c>
      <c r="I13" s="4" t="s">
        <v>98</v>
      </c>
      <c r="J13" s="12" t="s">
        <v>129</v>
      </c>
    </row>
    <row r="14" spans="1:10" x14ac:dyDescent="0.4">
      <c r="A14" s="4" t="s">
        <v>10</v>
      </c>
      <c r="B14" s="4" t="s">
        <v>11</v>
      </c>
      <c r="C14" s="7">
        <v>45118</v>
      </c>
      <c r="D14" s="12" t="s">
        <v>24</v>
      </c>
      <c r="E14" s="4" t="s">
        <v>108</v>
      </c>
      <c r="F14" s="12" t="s">
        <v>38</v>
      </c>
      <c r="G14" s="12" t="s">
        <v>160</v>
      </c>
      <c r="H14" s="13">
        <v>2760</v>
      </c>
      <c r="I14" s="4" t="s">
        <v>102</v>
      </c>
      <c r="J14" s="12" t="s">
        <v>130</v>
      </c>
    </row>
    <row r="15" spans="1:10" x14ac:dyDescent="0.4">
      <c r="A15" s="4" t="s">
        <v>10</v>
      </c>
      <c r="B15" s="4" t="s">
        <v>11</v>
      </c>
      <c r="C15" s="7">
        <v>45118</v>
      </c>
      <c r="D15" s="12" t="s">
        <v>24</v>
      </c>
      <c r="E15" s="4" t="s">
        <v>108</v>
      </c>
      <c r="F15" s="12" t="s">
        <v>38</v>
      </c>
      <c r="G15" s="12" t="s">
        <v>161</v>
      </c>
      <c r="H15" s="13">
        <v>2466</v>
      </c>
      <c r="I15" s="4" t="s">
        <v>102</v>
      </c>
      <c r="J15" s="12" t="s">
        <v>131</v>
      </c>
    </row>
    <row r="16" spans="1:10" x14ac:dyDescent="0.4">
      <c r="A16" s="4" t="s">
        <v>10</v>
      </c>
      <c r="B16" s="4" t="s">
        <v>11</v>
      </c>
      <c r="C16" s="7">
        <v>45127</v>
      </c>
      <c r="D16" s="12" t="s">
        <v>115</v>
      </c>
      <c r="E16" s="4" t="s">
        <v>106</v>
      </c>
      <c r="F16" s="12" t="s">
        <v>37</v>
      </c>
      <c r="G16" s="12" t="s">
        <v>162</v>
      </c>
      <c r="H16" s="13">
        <v>1248</v>
      </c>
      <c r="I16" s="4" t="s">
        <v>102</v>
      </c>
      <c r="J16" s="12" t="s">
        <v>132</v>
      </c>
    </row>
    <row r="17" spans="1:10" x14ac:dyDescent="0.4">
      <c r="A17" s="4" t="s">
        <v>10</v>
      </c>
      <c r="B17" s="4" t="s">
        <v>11</v>
      </c>
      <c r="C17" s="7">
        <v>45112</v>
      </c>
      <c r="D17" s="12" t="s">
        <v>23</v>
      </c>
      <c r="E17" s="4" t="s">
        <v>106</v>
      </c>
      <c r="F17" s="12" t="s">
        <v>37</v>
      </c>
      <c r="G17" s="12" t="s">
        <v>163</v>
      </c>
      <c r="H17" s="13">
        <v>1244.1600000000001</v>
      </c>
      <c r="I17" s="4" t="s">
        <v>102</v>
      </c>
      <c r="J17" s="12" t="s">
        <v>133</v>
      </c>
    </row>
    <row r="18" spans="1:10" x14ac:dyDescent="0.4">
      <c r="A18" s="4" t="s">
        <v>10</v>
      </c>
      <c r="B18" s="4" t="s">
        <v>11</v>
      </c>
      <c r="C18" s="7">
        <v>45138</v>
      </c>
      <c r="D18" s="12" t="s">
        <v>23</v>
      </c>
      <c r="E18" s="4" t="s">
        <v>106</v>
      </c>
      <c r="F18" s="12" t="s">
        <v>37</v>
      </c>
      <c r="G18" s="12" t="s">
        <v>164</v>
      </c>
      <c r="H18" s="13">
        <v>1244.1600000000001</v>
      </c>
      <c r="I18" s="4" t="s">
        <v>102</v>
      </c>
      <c r="J18" s="12" t="s">
        <v>134</v>
      </c>
    </row>
    <row r="19" spans="1:10" x14ac:dyDescent="0.4">
      <c r="A19" s="4" t="s">
        <v>10</v>
      </c>
      <c r="B19" s="4" t="s">
        <v>11</v>
      </c>
      <c r="C19" s="7">
        <v>45132</v>
      </c>
      <c r="D19" s="12" t="s">
        <v>116</v>
      </c>
      <c r="E19" s="4" t="s">
        <v>107</v>
      </c>
      <c r="F19" s="12" t="s">
        <v>121</v>
      </c>
      <c r="G19" s="12" t="s">
        <v>165</v>
      </c>
      <c r="H19" s="13">
        <v>1100</v>
      </c>
      <c r="I19" s="4" t="s">
        <v>101</v>
      </c>
      <c r="J19" s="12" t="s">
        <v>135</v>
      </c>
    </row>
    <row r="20" spans="1:10" x14ac:dyDescent="0.4">
      <c r="A20" s="4" t="s">
        <v>10</v>
      </c>
      <c r="B20" s="4" t="s">
        <v>11</v>
      </c>
      <c r="C20" s="7">
        <v>45112</v>
      </c>
      <c r="D20" s="12" t="s">
        <v>26</v>
      </c>
      <c r="E20" s="4" t="s">
        <v>106</v>
      </c>
      <c r="F20" s="12" t="s">
        <v>37</v>
      </c>
      <c r="G20" s="12" t="s">
        <v>166</v>
      </c>
      <c r="H20" s="13">
        <v>1014.48</v>
      </c>
      <c r="I20" s="4" t="s">
        <v>102</v>
      </c>
      <c r="J20" s="12" t="s">
        <v>136</v>
      </c>
    </row>
    <row r="21" spans="1:10" x14ac:dyDescent="0.4">
      <c r="A21" s="4"/>
      <c r="B21" s="4"/>
      <c r="C21" s="7"/>
      <c r="D21" s="4"/>
      <c r="E21" s="4"/>
      <c r="F21" s="4"/>
      <c r="G21" s="4"/>
      <c r="H21" s="5"/>
      <c r="I21" s="4"/>
      <c r="J21" s="4"/>
    </row>
    <row r="22" spans="1:10" x14ac:dyDescent="0.4">
      <c r="A22" s="4"/>
      <c r="B22" s="4"/>
      <c r="C22" s="7"/>
      <c r="D22" s="4"/>
      <c r="E22" s="4"/>
      <c r="F22" s="4"/>
      <c r="G22" s="4"/>
      <c r="H22" s="5"/>
      <c r="I22" s="4"/>
      <c r="J22" s="4"/>
    </row>
    <row r="32" spans="1:10" x14ac:dyDescent="0.4">
      <c r="E32" s="4"/>
    </row>
    <row r="33" spans="5:5" x14ac:dyDescent="0.4">
      <c r="E33" s="4"/>
    </row>
    <row r="34" spans="5:5" x14ac:dyDescent="0.4">
      <c r="E34" s="4"/>
    </row>
    <row r="35" spans="5:5" x14ac:dyDescent="0.4">
      <c r="E35" s="4"/>
    </row>
  </sheetData>
  <autoFilter ref="A1:J1" xr:uid="{B80D5591-7D09-44A7-BFD2-62E7651138CF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_x0020_Date xmlns="87c87ba5-d07f-475d-88c9-dd8ce55494ce" xsi:nil="true"/>
    <TaxCatchAll xmlns="da565c07-dda8-49d0-af77-97162e211c3a" xsi:nil="true"/>
    <URL xmlns="http://schemas.microsoft.com/sharepoint/v3">
      <Url xsi:nil="true"/>
      <Description xsi:nil="true"/>
    </URL>
    <Retention_x0020_Date xmlns="87c87ba5-d07f-475d-88c9-dd8ce55494ce" xsi:nil="true"/>
    <lcf76f155ced4ddcb4097134ff3c332f xmlns="87c87ba5-d07f-475d-88c9-dd8ce55494ce">
      <Terms xmlns="http://schemas.microsoft.com/office/infopath/2007/PartnerControls"/>
    </lcf76f155ced4ddcb4097134ff3c332f>
    <_dlc_DocId xmlns="da565c07-dda8-49d0-af77-97162e211c3a">AD75TJCKWPSD-255675493-37931</_dlc_DocId>
    <_dlc_DocIdUrl xmlns="da565c07-dda8-49d0-af77-97162e211c3a">
      <Url>https://htagovuk.sharepoint.com/sites/edrms/groups/_layouts/15/DocIdRedir.aspx?ID=AD75TJCKWPSD-255675493-37931</Url>
      <Description>AD75TJCKWPSD-255675493-37931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- Select Type -" ma:contentTypeID="0x01010070FA452D68FE2C4C857151ED38B1EED91E002C69A7140A00C940AADD0359F6E04EDB" ma:contentTypeVersion="61" ma:contentTypeDescription="Create a new document." ma:contentTypeScope="" ma:versionID="ec58c9da8b10610d661a8e570f2de8b6">
  <xsd:schema xmlns:xsd="http://www.w3.org/2001/XMLSchema" xmlns:xs="http://www.w3.org/2001/XMLSchema" xmlns:p="http://schemas.microsoft.com/office/2006/metadata/properties" xmlns:ns1="http://schemas.microsoft.com/sharepoint/v3" xmlns:ns2="87c87ba5-d07f-475d-88c9-dd8ce55494ce" xmlns:ns3="da565c07-dda8-49d0-af77-97162e211c3a" xmlns:ns4="7741c485-a31b-4bd1-a668-5d29f650d84d" targetNamespace="http://schemas.microsoft.com/office/2006/metadata/properties" ma:root="true" ma:fieldsID="0068d067bf50200f1c46bcfa2fa672e9" ns1:_="" ns2:_="" ns3:_="" ns4:_="">
    <xsd:import namespace="http://schemas.microsoft.com/sharepoint/v3"/>
    <xsd:import namespace="87c87ba5-d07f-475d-88c9-dd8ce55494ce"/>
    <xsd:import namespace="da565c07-dda8-49d0-af77-97162e211c3a"/>
    <xsd:import namespace="7741c485-a31b-4bd1-a668-5d29f650d84d"/>
    <xsd:element name="properties">
      <xsd:complexType>
        <xsd:sequence>
          <xsd:element name="documentManagement">
            <xsd:complexType>
              <xsd:all>
                <xsd:element ref="ns2:Retention_x0020_Date" minOccurs="0"/>
                <xsd:element ref="ns2:Review_x0020_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FastMetadata" minOccurs="0"/>
                <xsd:element ref="ns1:URL" minOccurs="0"/>
                <xsd:element ref="ns2:MediaServiceMetadata" minOccurs="0"/>
                <xsd:element ref="ns2:MediaServiceAutoKeyPoints" minOccurs="0"/>
                <xsd:element ref="ns2:MediaServiceKeyPoints" minOccurs="0"/>
                <xsd:element ref="ns4:SharedWithUsers" minOccurs="0"/>
                <xsd:element ref="ns4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4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87ba5-d07f-475d-88c9-dd8ce55494ce" elementFormDefault="qualified">
    <xsd:import namespace="http://schemas.microsoft.com/office/2006/documentManagement/types"/>
    <xsd:import namespace="http://schemas.microsoft.com/office/infopath/2007/PartnerControls"/>
    <xsd:element name="Retention_x0020_Date" ma:index="8" nillable="true" ma:displayName="Retention Date" ma:format="DateOnly" ma:indexed="true" ma:internalName="Retention_x0020_Date" ma:readOnly="false">
      <xsd:simpleType>
        <xsd:restriction base="dms:DateTime"/>
      </xsd:simpleType>
    </xsd:element>
    <xsd:element name="Review_x0020_Date" ma:index="9" nillable="true" ma:displayName="Review Date" ma:format="DateOnly" ma:indexed="true" ma:internalName="Review_x0020_Date" ma:readOnly="false">
      <xsd:simpleType>
        <xsd:restriction base="dms:DateTim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b9d83e5-28f1-42da-8295-12c74e181b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b4c0c78b-c6d0-4b1a-87e0-48bd1bc7d029}" ma:internalName="TaxCatchAll" ma:showField="CatchAllData" ma:web="da565c07-dda8-49d0-af77-97162e211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1c485-a31b-4bd1-a668-5d29f650d8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B93FBC-DD0A-495C-A8BF-1CF58DED9F6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7DBB9EB-4F5A-4C92-BFD6-C44E992F6C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30C0EB-F8EE-4655-B226-B2D7D5B522D3}">
  <ds:schemaRefs>
    <ds:schemaRef ds:uri="http://schemas.microsoft.com/office/2006/metadata/properties"/>
    <ds:schemaRef ds:uri="http://schemas.microsoft.com/office/infopath/2007/PartnerControls"/>
    <ds:schemaRef ds:uri="87c87ba5-d07f-475d-88c9-dd8ce55494ce"/>
    <ds:schemaRef ds:uri="da565c07-dda8-49d0-af77-97162e211c3a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0A382DA2-551F-46CD-9F78-66BC5D4471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7c87ba5-d07f-475d-88c9-dd8ce55494ce"/>
    <ds:schemaRef ds:uri="da565c07-dda8-49d0-af77-97162e211c3a"/>
    <ds:schemaRef ds:uri="7741c485-a31b-4bd1-a668-5d29f650d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Mar 24</vt:lpstr>
      <vt:lpstr>Feb 24</vt:lpstr>
      <vt:lpstr>Jan 24</vt:lpstr>
      <vt:lpstr>Dec 23</vt:lpstr>
      <vt:lpstr>Nov 23</vt:lpstr>
      <vt:lpstr>Oct 23</vt:lpstr>
      <vt:lpstr>Sep 23</vt:lpstr>
      <vt:lpstr>Aug 23</vt:lpstr>
      <vt:lpstr>Jul 23</vt:lpstr>
      <vt:lpstr>Jun 23</vt:lpstr>
      <vt:lpstr>May 23</vt:lpstr>
      <vt:lpstr>Apr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Fookes</dc:creator>
  <cp:lastModifiedBy>Chenai Jakachira</cp:lastModifiedBy>
  <dcterms:created xsi:type="dcterms:W3CDTF">2023-07-12T13:15:21Z</dcterms:created>
  <dcterms:modified xsi:type="dcterms:W3CDTF">2024-04-26T13:57:01Z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0x01010070FA452D68FE2C4C857151ED38B1EED91E002C69A7140A00C940AADD0359F6E04EDB</vt:lpwstr>
  </property>
  <property fmtid="{D5CDD505-2E9C-101B-9397-08002B2CF9AE}" pid="3" name="_dlc_DocIdItemGuid">
    <vt:lpwstr>eb5f2869-11f9-47fd-bfcc-883c524e3fcd</vt:lpwstr>
  </property>
  <property fmtid="{D5CDD505-2E9C-101B-9397-08002B2CF9AE}" pid="4" name="MediaServiceImageTags">
    <vt:lpwstr/>
  </property>
</Properties>
</file>